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60" windowWidth="14940" windowHeight="12375" activeTab="1"/>
  </bookViews>
  <sheets>
    <sheet name="A６" sheetId="9" r:id="rId1"/>
    <sheet name="A７" sheetId="11" r:id="rId2"/>
  </sheets>
  <definedNames>
    <definedName name="_xlnm.Print_Area" localSheetId="0">'A６'!$A$1:$L$58</definedName>
  </definedNames>
  <calcPr calcId="145621"/>
</workbook>
</file>

<file path=xl/calcChain.xml><?xml version="1.0" encoding="utf-8"?>
<calcChain xmlns="http://schemas.openxmlformats.org/spreadsheetml/2006/main">
  <c r="L56" i="11" l="1"/>
  <c r="L55" i="11"/>
  <c r="L53" i="11"/>
  <c r="L52" i="11"/>
  <c r="L50" i="11"/>
  <c r="L49" i="11"/>
  <c r="L47" i="11"/>
  <c r="L46" i="11"/>
  <c r="L44" i="11"/>
  <c r="L43" i="11"/>
  <c r="L29" i="11"/>
  <c r="L28" i="11"/>
  <c r="L26" i="11"/>
  <c r="L25" i="11"/>
  <c r="L23" i="11"/>
  <c r="L22" i="11"/>
  <c r="L20" i="11"/>
  <c r="L19" i="11"/>
  <c r="L17" i="11"/>
  <c r="L16" i="11"/>
  <c r="L146" i="11" l="1"/>
  <c r="L145" i="11"/>
  <c r="L140" i="11"/>
  <c r="L139" i="11"/>
  <c r="L131" i="11"/>
  <c r="L130" i="11"/>
  <c r="L125" i="11"/>
  <c r="L124" i="11"/>
  <c r="L149" i="11"/>
  <c r="L143" i="11"/>
  <c r="L148" i="11"/>
  <c r="L142" i="11"/>
  <c r="L134" i="11"/>
  <c r="L133" i="11"/>
  <c r="L128" i="11"/>
  <c r="L127" i="11"/>
  <c r="L41" i="11"/>
  <c r="L40" i="11"/>
  <c r="L38" i="11"/>
  <c r="L37" i="11"/>
  <c r="L14" i="11"/>
  <c r="L13" i="11"/>
  <c r="L11" i="11"/>
  <c r="L10" i="11"/>
</calcChain>
</file>

<file path=xl/sharedStrings.xml><?xml version="1.0" encoding="utf-8"?>
<sst xmlns="http://schemas.openxmlformats.org/spreadsheetml/2006/main" count="591" uniqueCount="260">
  <si>
    <t>種類</t>
  </si>
  <si>
    <t>項目</t>
  </si>
  <si>
    <t>1月につき</t>
  </si>
  <si>
    <t>1日につき</t>
  </si>
  <si>
    <t>1回につき</t>
  </si>
  <si>
    <t>サービスコード</t>
  </si>
  <si>
    <t>サービス内容略称</t>
  </si>
  <si>
    <t>算定項目</t>
  </si>
  <si>
    <t>算定単位</t>
  </si>
  <si>
    <t>中山間地域等に居住する者へのサービス提供加算</t>
  </si>
  <si>
    <t xml:space="preserve">   </t>
  </si>
  <si>
    <t>中野市</t>
    <rPh sb="0" eb="2">
      <t>ナカノ</t>
    </rPh>
    <phoneticPr fontId="1"/>
  </si>
  <si>
    <t>Ａ６</t>
  </si>
  <si>
    <t>Ａ７</t>
  </si>
  <si>
    <t xml:space="preserve"> </t>
  </si>
  <si>
    <t>1,647単位</t>
  </si>
  <si>
    <t>事業対象者・要支援１</t>
  </si>
  <si>
    <t>54単位</t>
  </si>
  <si>
    <t>3,377単位</t>
  </si>
  <si>
    <t>事業対象者・要支援２</t>
  </si>
  <si>
    <t>111単位</t>
  </si>
  <si>
    <t>378単位</t>
  </si>
  <si>
    <t>389単位</t>
  </si>
  <si>
    <t>所定単位数の　5％　加算</t>
  </si>
  <si>
    <t>若年性認知症利用者受入加算</t>
  </si>
  <si>
    <t>376単位減算</t>
  </si>
  <si>
    <t>752単位減算</t>
  </si>
  <si>
    <t>100単位加算</t>
  </si>
  <si>
    <t>ロ　生活機能向上グループ活動加算</t>
  </si>
  <si>
    <t>225単位加算</t>
  </si>
  <si>
    <t>ハ　運動器機能向上加算</t>
  </si>
  <si>
    <t>150単位加算</t>
  </si>
  <si>
    <t>ニ　栄養改善加算</t>
  </si>
  <si>
    <t>ホ　口腔機能向上加算</t>
  </si>
  <si>
    <t>480単位加算</t>
  </si>
  <si>
    <t>ヘ　選択的サービス複数実施加算</t>
  </si>
  <si>
    <t>（1）選択的サービス複数実施加算（Ⅰ）</t>
  </si>
  <si>
    <t>運動器機能向上及び栄養改善　　</t>
  </si>
  <si>
    <t>運動器機能向上及び口腔機能向上　　</t>
  </si>
  <si>
    <t>栄養改善及び口腔機能向上</t>
  </si>
  <si>
    <t>700単位加算</t>
  </si>
  <si>
    <t>（2）選択的サービス複数実施加算（Ⅱ）</t>
  </si>
  <si>
    <t>運動器機能向上、栄養改善及び口腔機能向上</t>
  </si>
  <si>
    <t>120単位加算</t>
  </si>
  <si>
    <t>ト　事業所評価加算</t>
  </si>
  <si>
    <t>72単位加算</t>
  </si>
  <si>
    <t>チ　サービス提供体制強化加算</t>
  </si>
  <si>
    <t>144単位加算</t>
  </si>
  <si>
    <t>事業対象者・要支援2</t>
  </si>
  <si>
    <t>48単位加算</t>
  </si>
  <si>
    <t>96単位加算</t>
  </si>
  <si>
    <t>24単位加算</t>
  </si>
  <si>
    <t>（3）サービス提供体制強化加算（Ⅱ）</t>
  </si>
  <si>
    <t>リ　介護職員処遇改善加算</t>
  </si>
  <si>
    <t>(1)介護職員処遇改善加算(Ⅰ)　</t>
  </si>
  <si>
    <t>(2)介護職員処遇改善加算(Ⅱ)</t>
  </si>
  <si>
    <t>(3)介護職員処遇改善加算(Ⅲ)</t>
  </si>
  <si>
    <t>(4)介護職員処遇改善加算(Ⅳ)</t>
  </si>
  <si>
    <t>定員超過の場合</t>
  </si>
  <si>
    <t>定員超過の場合　　×　70％</t>
  </si>
  <si>
    <t>看護・介護職員が欠員の場合</t>
  </si>
  <si>
    <t>看護・介護職員が欠員の場合　　×　70％</t>
  </si>
  <si>
    <t>240単位加算</t>
    <phoneticPr fontId="1"/>
  </si>
  <si>
    <t>所定単位数の　5％　加算</t>
    <phoneticPr fontId="1"/>
  </si>
  <si>
    <t>合成
単位数</t>
    <phoneticPr fontId="1"/>
  </si>
  <si>
    <t>合成
単位数</t>
    <phoneticPr fontId="1"/>
  </si>
  <si>
    <t>事業対象者・要支援１</t>
    <phoneticPr fontId="1"/>
  </si>
  <si>
    <t>※1月の中で全部で4回まで</t>
  </si>
  <si>
    <t>事業対象者・要支援２</t>
    <phoneticPr fontId="1"/>
  </si>
  <si>
    <t>※1月の中で全部で5回から8回まで</t>
    <phoneticPr fontId="1"/>
  </si>
  <si>
    <t>1,647単位</t>
    <phoneticPr fontId="1"/>
  </si>
  <si>
    <t>54単位</t>
    <phoneticPr fontId="1"/>
  </si>
  <si>
    <t>3,377単位</t>
    <phoneticPr fontId="1"/>
  </si>
  <si>
    <t>111単位</t>
    <phoneticPr fontId="1"/>
  </si>
  <si>
    <t>378単位</t>
    <phoneticPr fontId="1"/>
  </si>
  <si>
    <t>389単位</t>
    <phoneticPr fontId="1"/>
  </si>
  <si>
    <t>※1月の中で全部で4回まで</t>
    <phoneticPr fontId="1"/>
  </si>
  <si>
    <t>Ａ６</t>
    <phoneticPr fontId="1"/>
  </si>
  <si>
    <t>イ　通所型サービス費（独自）</t>
    <rPh sb="11" eb="13">
      <t>ドクジ</t>
    </rPh>
    <phoneticPr fontId="1"/>
  </si>
  <si>
    <t>通所型独自サービス１</t>
  </si>
  <si>
    <t>通所型独自サービス１日割</t>
  </si>
  <si>
    <t>通所型独自サービス２</t>
  </si>
  <si>
    <t>通所型独自サービス２日割</t>
  </si>
  <si>
    <t>通所型独自サービス１回数</t>
  </si>
  <si>
    <t>通所型独自サービス２回数</t>
  </si>
  <si>
    <t>通所型独自サービス中山間地域等提供加算</t>
  </si>
  <si>
    <t>通所型独自サービス中山間地域等加算日割</t>
  </si>
  <si>
    <t>通所型独自サービス中山間地域等加算回数</t>
  </si>
  <si>
    <t>通所型独自サービス若年性認知症受入加算</t>
  </si>
  <si>
    <t>通所型独自サービス同一建物減算１</t>
  </si>
  <si>
    <t>通所型独自サービス同一建物減算２</t>
  </si>
  <si>
    <t>通所型独自生活向上グループ活動加算</t>
  </si>
  <si>
    <t>通所型独自サービス運動器機能向上加算</t>
  </si>
  <si>
    <t>通所型独自サービス栄養改善加算</t>
  </si>
  <si>
    <t>通所型独自サービス口腔機能向上加算</t>
  </si>
  <si>
    <t>通所型独自複数サービス実施加算Ⅰ１</t>
  </si>
  <si>
    <t>通所型独自複数サービス実施加算Ⅰ２</t>
  </si>
  <si>
    <t>通所型独自複数サービス実施加算Ⅰ３</t>
  </si>
  <si>
    <t>通所型独自複数サービス実施加算Ⅱ</t>
  </si>
  <si>
    <t>通所型独自サービス事業所評価加算</t>
  </si>
  <si>
    <t>通所型独自サービス提供体制加算Ⅰ１１</t>
  </si>
  <si>
    <t>通所型独自サービス提供体制加算Ⅰ１２</t>
  </si>
  <si>
    <t>通所型独自サービス提供体制加算Ⅰ２１</t>
  </si>
  <si>
    <t>通所型独自サービス提供体制加算Ⅰ２２</t>
  </si>
  <si>
    <t>通所型独自サービス提供体制加算Ⅱ１</t>
  </si>
  <si>
    <t>通所型独自サービス提供体制加算Ⅱ２</t>
  </si>
  <si>
    <t>通所型独自サービス処遇改善加算Ⅰ</t>
  </si>
  <si>
    <t>通所型独自サービス処遇改善加算Ⅱ</t>
  </si>
  <si>
    <t>通所型独自サービス処遇改善加算Ⅲ</t>
  </si>
  <si>
    <t>通所型独自サービス処遇改善加算Ⅳ</t>
  </si>
  <si>
    <t>通所型独自サービス１・定超</t>
  </si>
  <si>
    <t>通所型独自サービス１日割・定超</t>
  </si>
  <si>
    <t>通所型独自サービス２・定超</t>
  </si>
  <si>
    <t>通所型独自サービス２日割・定超</t>
  </si>
  <si>
    <t>通所型独自サービス１回数・定超</t>
  </si>
  <si>
    <t>通所型独自サービス２回数・定超</t>
  </si>
  <si>
    <t>通所型独自サービス１・人欠</t>
  </si>
  <si>
    <t>通所型独自サービス１日割・人欠</t>
  </si>
  <si>
    <t>通所型独自サービス２・人欠</t>
  </si>
  <si>
    <t>通所型独自サービス２日割・人欠</t>
  </si>
  <si>
    <t>通所型独自サービス１回数・人欠</t>
  </si>
  <si>
    <t>通所型独自サービス２回数・人欠</t>
  </si>
  <si>
    <t>１回につき</t>
  </si>
  <si>
    <t>１月につき</t>
  </si>
  <si>
    <t>合成
単位数</t>
    <rPh sb="0" eb="2">
      <t>ゴウセイ</t>
    </rPh>
    <phoneticPr fontId="1"/>
  </si>
  <si>
    <t>Ａ７</t>
    <phoneticPr fontId="1"/>
  </si>
  <si>
    <t>イ　通所型サービス費</t>
    <phoneticPr fontId="1"/>
  </si>
  <si>
    <t>事業所と同一の建物に居住する者又は同一建物から利用する者に通所型サービス（独自）を行う場合</t>
    <rPh sb="37" eb="39">
      <t>ドクジ</t>
    </rPh>
    <phoneticPr fontId="1"/>
  </si>
  <si>
    <t>給付率</t>
    <rPh sb="0" eb="2">
      <t>キュウフ</t>
    </rPh>
    <rPh sb="2" eb="3">
      <t>リツ</t>
    </rPh>
    <phoneticPr fontId="1"/>
  </si>
  <si>
    <t>中山間地域等に居住する者
へのサービス提供加算</t>
    <phoneticPr fontId="1"/>
  </si>
  <si>
    <t>通所型サービスＡ通所Ⅰ１回数</t>
    <phoneticPr fontId="1"/>
  </si>
  <si>
    <t>通所型サービスＡ通所Ⅰ中山間地域等提供加算・日割</t>
    <rPh sb="8" eb="10">
      <t>ツウショ</t>
    </rPh>
    <rPh sb="17" eb="19">
      <t>テイキョウ</t>
    </rPh>
    <phoneticPr fontId="1"/>
  </si>
  <si>
    <t>通所型サービスＡ通所Ⅰ中山間地域等提供加算</t>
    <rPh sb="8" eb="10">
      <t>ツウショ</t>
    </rPh>
    <phoneticPr fontId="1"/>
  </si>
  <si>
    <t>通所型サービスＡ通所Ⅱ中山間地域等提供加算</t>
    <rPh sb="8" eb="10">
      <t>ツウショ</t>
    </rPh>
    <phoneticPr fontId="1"/>
  </si>
  <si>
    <t>通所型サービスＡ通所Ⅱ中山間地域等提供加算・日割</t>
    <rPh sb="8" eb="10">
      <t>ツウショ</t>
    </rPh>
    <rPh sb="17" eb="19">
      <t>テイキョウ</t>
    </rPh>
    <phoneticPr fontId="1"/>
  </si>
  <si>
    <t>通所型サービスＡ通所Ⅰ処遇改善加算Ⅰ</t>
    <rPh sb="8" eb="10">
      <t>ツウショ</t>
    </rPh>
    <phoneticPr fontId="1"/>
  </si>
  <si>
    <t>通所型サービスＡ通所Ⅰ処遇改善加算Ⅱ</t>
    <rPh sb="8" eb="10">
      <t>ツウショ</t>
    </rPh>
    <phoneticPr fontId="1"/>
  </si>
  <si>
    <t>通所型サービスＡ通所Ⅱ処遇改善加算Ⅰ</t>
    <rPh sb="8" eb="10">
      <t>ツウショ</t>
    </rPh>
    <phoneticPr fontId="1"/>
  </si>
  <si>
    <t>通所型サービスＡ通所Ⅱ処遇改善加算Ⅱ</t>
    <rPh sb="8" eb="10">
      <t>ツウショ</t>
    </rPh>
    <phoneticPr fontId="1"/>
  </si>
  <si>
    <t xml:space="preserve">(1)介護職員処遇改善加算(Ⅰ)　     </t>
    <phoneticPr fontId="1"/>
  </si>
  <si>
    <t xml:space="preserve">(1)介護職員処遇改善加算(Ⅰ)       </t>
    <phoneticPr fontId="1"/>
  </si>
  <si>
    <t>（3）サービス提供体制強化加算（Ⅱ）</t>
    <phoneticPr fontId="1"/>
  </si>
  <si>
    <t>所定単位数の　5％加算</t>
    <phoneticPr fontId="1"/>
  </si>
  <si>
    <t>通所型サービスＡ通所Ⅰ定超・1回数</t>
    <rPh sb="8" eb="10">
      <t>ツウショ</t>
    </rPh>
    <rPh sb="15" eb="17">
      <t>カイスウ</t>
    </rPh>
    <phoneticPr fontId="1"/>
  </si>
  <si>
    <t>通所型サービスＡ通所Ⅰ定超・月額上限</t>
    <rPh sb="8" eb="10">
      <t>ツウショ</t>
    </rPh>
    <rPh sb="14" eb="16">
      <t>ゲツガク</t>
    </rPh>
    <rPh sb="16" eb="18">
      <t>ジョウゲン</t>
    </rPh>
    <phoneticPr fontId="1"/>
  </si>
  <si>
    <t>通所型サービスＡ通所Ⅱ定超・1回数</t>
    <rPh sb="15" eb="17">
      <t>カイスウ</t>
    </rPh>
    <phoneticPr fontId="1"/>
  </si>
  <si>
    <t>通所型サービスＡ通所Ⅱ定超・月額上限</t>
    <rPh sb="14" eb="16">
      <t>ゲツガク</t>
    </rPh>
    <rPh sb="16" eb="18">
      <t>ジョウゲン</t>
    </rPh>
    <phoneticPr fontId="1"/>
  </si>
  <si>
    <t>通所型サービスＡ通所Ⅰ人欠・1回数</t>
    <rPh sb="8" eb="10">
      <t>ツウショ</t>
    </rPh>
    <rPh sb="11" eb="12">
      <t>ジン</t>
    </rPh>
    <rPh sb="12" eb="13">
      <t>ケツ</t>
    </rPh>
    <rPh sb="15" eb="17">
      <t>カイスウ</t>
    </rPh>
    <phoneticPr fontId="1"/>
  </si>
  <si>
    <t>通所型サービスＡ通所Ⅰ人欠・月額上限</t>
    <rPh sb="14" eb="16">
      <t>ゲツガク</t>
    </rPh>
    <rPh sb="16" eb="18">
      <t>ジョウゲン</t>
    </rPh>
    <phoneticPr fontId="1"/>
  </si>
  <si>
    <t>通所型サービスＡ通所Ⅱ人欠・1回数</t>
    <phoneticPr fontId="1"/>
  </si>
  <si>
    <t>通所型サービスＡ通所Ⅱ人欠・月額上限</t>
    <rPh sb="14" eb="16">
      <t>ゲツガク</t>
    </rPh>
    <rPh sb="16" eb="18">
      <t>ジョウゲン</t>
    </rPh>
    <phoneticPr fontId="1"/>
  </si>
  <si>
    <t>1回につき</t>
    <rPh sb="1" eb="2">
      <t>カイ</t>
    </rPh>
    <phoneticPr fontId="1"/>
  </si>
  <si>
    <t>看護・介護職員が欠員の場合</t>
    <phoneticPr fontId="1"/>
  </si>
  <si>
    <t>定員超過の場合
所定単位×　70％</t>
    <rPh sb="8" eb="10">
      <t>ショテイ</t>
    </rPh>
    <rPh sb="10" eb="12">
      <t>タンイ</t>
    </rPh>
    <phoneticPr fontId="1"/>
  </si>
  <si>
    <t>看護・介護職員が欠員の場合
所定単位×　70％</t>
    <rPh sb="14" eb="16">
      <t>ショテイ</t>
    </rPh>
    <rPh sb="16" eb="18">
      <t>タンイ</t>
    </rPh>
    <phoneticPr fontId="1"/>
  </si>
  <si>
    <t>376単位減算</t>
    <phoneticPr fontId="1"/>
  </si>
  <si>
    <t>事業対象者・要支援1･2　（週1回程度の利用者月3回まで）</t>
    <phoneticPr fontId="1"/>
  </si>
  <si>
    <t>事業対象者・要支援2　（週2回程度の利用者月7回まで）</t>
    <phoneticPr fontId="1"/>
  </si>
  <si>
    <t>通所型サービス同一建物減算1</t>
    <rPh sb="7" eb="9">
      <t>ドウイツ</t>
    </rPh>
    <rPh sb="9" eb="11">
      <t>タテモノ</t>
    </rPh>
    <rPh sb="11" eb="13">
      <t>ゲンサン</t>
    </rPh>
    <phoneticPr fontId="1"/>
  </si>
  <si>
    <t>通所型サービス同一建物減算2</t>
    <rPh sb="7" eb="9">
      <t>ドウイツ</t>
    </rPh>
    <rPh sb="9" eb="11">
      <t>タテモノ</t>
    </rPh>
    <rPh sb="11" eb="13">
      <t>ゲンサン</t>
    </rPh>
    <phoneticPr fontId="1"/>
  </si>
  <si>
    <t>事業対象者・要支援1･2</t>
    <phoneticPr fontId="1"/>
  </si>
  <si>
    <t>288単位</t>
    <rPh sb="3" eb="5">
      <t>タンイ</t>
    </rPh>
    <phoneticPr fontId="1"/>
  </si>
  <si>
    <t>1,153単位</t>
    <rPh sb="5" eb="7">
      <t>タンイ</t>
    </rPh>
    <phoneticPr fontId="1"/>
  </si>
  <si>
    <t>295単位</t>
    <rPh sb="3" eb="5">
      <t>タンイ</t>
    </rPh>
    <phoneticPr fontId="1"/>
  </si>
  <si>
    <t>2,364単位</t>
    <rPh sb="5" eb="7">
      <t>タンイ</t>
    </rPh>
    <phoneticPr fontId="1"/>
  </si>
  <si>
    <t>所定単位数の　59/1000加算</t>
    <phoneticPr fontId="1"/>
  </si>
  <si>
    <t>(5)介護職員処遇改善加算(Ⅴ)</t>
    <phoneticPr fontId="1"/>
  </si>
  <si>
    <t>所定単位数の59/1000　加算</t>
    <phoneticPr fontId="1"/>
  </si>
  <si>
    <t>所定単位数の43/1000　加算</t>
    <phoneticPr fontId="1"/>
  </si>
  <si>
    <t>所定単位数の23/1000　加算</t>
    <phoneticPr fontId="1"/>
  </si>
  <si>
    <t>（3）で算定した単位数の　　90％　加算</t>
    <phoneticPr fontId="1"/>
  </si>
  <si>
    <t>（3）で算定した単位数の　　80％　加算</t>
    <phoneticPr fontId="1"/>
  </si>
  <si>
    <t>通所型独自サービス処遇改善加算Ⅴ</t>
    <rPh sb="3" eb="5">
      <t>ドクジ</t>
    </rPh>
    <phoneticPr fontId="1"/>
  </si>
  <si>
    <t>事業対象者・要支援1･2　（週1回程度の利用者月3回まで）</t>
    <phoneticPr fontId="1"/>
  </si>
  <si>
    <t>事業対象者・要支援1･2　（週1回程度の利用者月4回以上）</t>
    <phoneticPr fontId="1"/>
  </si>
  <si>
    <t>通所型サービスＡ通所Ⅰ月額上限</t>
    <phoneticPr fontId="1"/>
  </si>
  <si>
    <t>通所型サービスＡ通所Ⅰ処遇改善加算Ⅲ</t>
    <phoneticPr fontId="1"/>
  </si>
  <si>
    <t>通所型サービスＡ通所Ⅰ処遇改善加算Ⅳ</t>
    <phoneticPr fontId="1"/>
  </si>
  <si>
    <t>通所型サービスＡ通所Ⅰ処遇改善加算Ⅴ</t>
    <phoneticPr fontId="1"/>
  </si>
  <si>
    <t>通所型サービスＡ通所Ⅱ１回数</t>
    <phoneticPr fontId="1"/>
  </si>
  <si>
    <t>通所型サービスＡ通所Ⅱ月額上限</t>
    <phoneticPr fontId="1"/>
  </si>
  <si>
    <t>通所型サービスＡ通所Ⅱ処遇改善加算Ⅲ</t>
    <phoneticPr fontId="1"/>
  </si>
  <si>
    <t>通所型サービス若年性認知症受入加算</t>
    <phoneticPr fontId="1"/>
  </si>
  <si>
    <t>通所型生活向上グループ活動加算</t>
    <phoneticPr fontId="1"/>
  </si>
  <si>
    <t>通所型サービス運動器機能向上加算</t>
    <phoneticPr fontId="1"/>
  </si>
  <si>
    <t>通所型サービス栄養改善加算</t>
    <phoneticPr fontId="1"/>
  </si>
  <si>
    <t>通所型サービス口腔機能向上加算</t>
    <phoneticPr fontId="1"/>
  </si>
  <si>
    <t>通所型複数サービス実施加算Ⅰ１</t>
    <phoneticPr fontId="1"/>
  </si>
  <si>
    <t>通所型複数サービス実施加算Ⅰ２</t>
    <phoneticPr fontId="1"/>
  </si>
  <si>
    <t>通所型複数サービス実施加算Ⅰ３</t>
    <phoneticPr fontId="1"/>
  </si>
  <si>
    <t>通所型複数サービス実施加算Ⅱ</t>
    <phoneticPr fontId="1"/>
  </si>
  <si>
    <t>通所型サービス事業所評価加算</t>
    <phoneticPr fontId="1"/>
  </si>
  <si>
    <t>通所型サービス提供体制加算Ⅰ１１</t>
    <phoneticPr fontId="1"/>
  </si>
  <si>
    <t>通所型サービス提供体制加算Ⅰ１２</t>
    <phoneticPr fontId="1"/>
  </si>
  <si>
    <t>通所型サービス提供体制加算Ⅰ２１</t>
    <phoneticPr fontId="1"/>
  </si>
  <si>
    <t>通所型サービス提供体制加算Ⅰ２２</t>
    <phoneticPr fontId="1"/>
  </si>
  <si>
    <t>通所型サービス提供体制加算Ⅱ１</t>
    <phoneticPr fontId="1"/>
  </si>
  <si>
    <t>通所型サービス提供体制加算Ⅱ２</t>
    <phoneticPr fontId="1"/>
  </si>
  <si>
    <t xml:space="preserve">(2)介護職員処遇改善加算(Ⅱ)       </t>
    <phoneticPr fontId="1"/>
  </si>
  <si>
    <t xml:space="preserve">(3)介護職員処遇改善加算(Ⅲ)       </t>
    <phoneticPr fontId="1"/>
  </si>
  <si>
    <t xml:space="preserve">(4)介護職員処遇改善加算(Ⅳ)       </t>
    <phoneticPr fontId="1"/>
  </si>
  <si>
    <t xml:space="preserve">(5)介護職員処遇改善加算(Ⅴ)       </t>
    <phoneticPr fontId="1"/>
  </si>
  <si>
    <t>所定単位数の　43/1000加算</t>
    <phoneticPr fontId="1"/>
  </si>
  <si>
    <t>所定単位数の　23/1000加算</t>
    <phoneticPr fontId="1"/>
  </si>
  <si>
    <t>（3）で算定した単位数の　90％加算</t>
    <phoneticPr fontId="1"/>
  </si>
  <si>
    <t>（3）で算定した単位数の　80％加算</t>
    <phoneticPr fontId="1"/>
  </si>
  <si>
    <t>事業対象者・要支援2　（週2回程度の利用者月8回以上）</t>
    <phoneticPr fontId="1"/>
  </si>
  <si>
    <t>（2）サービス提供体制強化加算（Ⅰ）</t>
    <phoneticPr fontId="1"/>
  </si>
  <si>
    <t>事業対象者・要支援2</t>
    <phoneticPr fontId="1"/>
  </si>
  <si>
    <t>752単位減算</t>
    <phoneticPr fontId="1"/>
  </si>
  <si>
    <t>100単位加算</t>
    <phoneticPr fontId="1"/>
  </si>
  <si>
    <t>225単位加算</t>
    <phoneticPr fontId="1"/>
  </si>
  <si>
    <t>150単位加算</t>
    <phoneticPr fontId="1"/>
  </si>
  <si>
    <t>事業対象者・要支援2　（週2回程度の利用者月7回まで）</t>
    <phoneticPr fontId="1"/>
  </si>
  <si>
    <t>1月につき</t>
    <phoneticPr fontId="1"/>
  </si>
  <si>
    <t>イ　通所型サービス費</t>
    <rPh sb="2" eb="4">
      <t>ツウショ</t>
    </rPh>
    <rPh sb="4" eb="5">
      <t>ガタ</t>
    </rPh>
    <rPh sb="9" eb="10">
      <t>ヒ</t>
    </rPh>
    <phoneticPr fontId="1"/>
  </si>
  <si>
    <t>Ａ６　通所型サービス（独自）サービスコード表　（介護予防通所介護相当：平成29年４月１日以降に中野市の指定を受けた事業所）</t>
    <rPh sb="47" eb="49">
      <t>ナカノ</t>
    </rPh>
    <rPh sb="49" eb="50">
      <t>シ</t>
    </rPh>
    <rPh sb="51" eb="53">
      <t>シテイ</t>
    </rPh>
    <rPh sb="54" eb="55">
      <t>ウ</t>
    </rPh>
    <phoneticPr fontId="1"/>
  </si>
  <si>
    <t>※色のついている部分は、平成30年４月１日現在、中野市で使用しないサービスコードです。</t>
    <rPh sb="24" eb="27">
      <t>ナカノシ</t>
    </rPh>
    <phoneticPr fontId="1"/>
  </si>
  <si>
    <t>通所型サービスＡ通所Ⅱ処遇改善加算Ⅳ</t>
    <phoneticPr fontId="1"/>
  </si>
  <si>
    <t>通所型サービスＡ通所Ⅱ処遇改善加算Ⅴ</t>
    <phoneticPr fontId="1"/>
  </si>
  <si>
    <t>200単位加算</t>
    <rPh sb="3" eb="5">
      <t>タンイ</t>
    </rPh>
    <rPh sb="5" eb="7">
      <t>カサン</t>
    </rPh>
    <phoneticPr fontId="1"/>
  </si>
  <si>
    <t>100単位加算</t>
    <rPh sb="3" eb="5">
      <t>タンイ</t>
    </rPh>
    <rPh sb="5" eb="7">
      <t>カサン</t>
    </rPh>
    <phoneticPr fontId="1"/>
  </si>
  <si>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1"/>
  </si>
  <si>
    <t>通所型独自サービス生活機能向上連携加算１</t>
    <rPh sb="0" eb="2">
      <t>ツウショ</t>
    </rPh>
    <rPh sb="2" eb="3">
      <t>ガタ</t>
    </rPh>
    <rPh sb="3" eb="5">
      <t>ドクジ</t>
    </rPh>
    <rPh sb="9" eb="11">
      <t>セイカツ</t>
    </rPh>
    <rPh sb="11" eb="13">
      <t>キノウ</t>
    </rPh>
    <rPh sb="13" eb="15">
      <t>コウジョウ</t>
    </rPh>
    <rPh sb="15" eb="17">
      <t>レンケイ</t>
    </rPh>
    <rPh sb="17" eb="19">
      <t>カサン</t>
    </rPh>
    <phoneticPr fontId="1"/>
  </si>
  <si>
    <t>通所型独自サービス生活機能向上連携加算２</t>
    <rPh sb="0" eb="2">
      <t>ツウショ</t>
    </rPh>
    <rPh sb="2" eb="3">
      <t>ガタ</t>
    </rPh>
    <rPh sb="3" eb="5">
      <t>ドクジ</t>
    </rPh>
    <rPh sb="9" eb="11">
      <t>セイカツ</t>
    </rPh>
    <rPh sb="11" eb="13">
      <t>キノウ</t>
    </rPh>
    <rPh sb="13" eb="15">
      <t>コウジョウ</t>
    </rPh>
    <rPh sb="15" eb="17">
      <t>レンケイ</t>
    </rPh>
    <rPh sb="17" eb="19">
      <t>カサン</t>
    </rPh>
    <phoneticPr fontId="1"/>
  </si>
  <si>
    <t>ヌ　生活機能向上連携加算</t>
    <rPh sb="2" eb="4">
      <t>セイカツ</t>
    </rPh>
    <rPh sb="4" eb="6">
      <t>キノウ</t>
    </rPh>
    <rPh sb="6" eb="8">
      <t>コウジョウ</t>
    </rPh>
    <rPh sb="8" eb="10">
      <t>レンケイ</t>
    </rPh>
    <rPh sb="10" eb="12">
      <t>カサン</t>
    </rPh>
    <phoneticPr fontId="1"/>
  </si>
  <si>
    <t>（1）サービス提供体制強化加算（Ⅰ）イ</t>
    <phoneticPr fontId="1"/>
  </si>
  <si>
    <t>（2）サービス提供体制強化加算（Ⅰ）ロ</t>
    <phoneticPr fontId="1"/>
  </si>
  <si>
    <t>（1）生活機能向上連携加算（Ⅰ）</t>
    <rPh sb="3" eb="5">
      <t>セイカツ</t>
    </rPh>
    <rPh sb="5" eb="7">
      <t>キノウ</t>
    </rPh>
    <rPh sb="7" eb="9">
      <t>コウジョウ</t>
    </rPh>
    <rPh sb="9" eb="11">
      <t>レンケイ</t>
    </rPh>
    <rPh sb="11" eb="13">
      <t>カサン</t>
    </rPh>
    <phoneticPr fontId="1"/>
  </si>
  <si>
    <t>（2）生活機能向上連携加算（Ⅱ）</t>
    <rPh sb="3" eb="5">
      <t>セイカツ</t>
    </rPh>
    <rPh sb="5" eb="7">
      <t>キノウ</t>
    </rPh>
    <rPh sb="7" eb="9">
      <t>コウジョウ</t>
    </rPh>
    <rPh sb="9" eb="11">
      <t>レンケイ</t>
    </rPh>
    <rPh sb="11" eb="13">
      <t>カサン</t>
    </rPh>
    <phoneticPr fontId="1"/>
  </si>
  <si>
    <t>100単位加算</t>
    <phoneticPr fontId="1"/>
  </si>
  <si>
    <t>200単位加算</t>
    <rPh sb="3" eb="5">
      <t>タンイ</t>
    </rPh>
    <rPh sb="5" eb="7">
      <t>カサン</t>
    </rPh>
    <phoneticPr fontId="1"/>
  </si>
  <si>
    <t>Ａ６</t>
    <phoneticPr fontId="1"/>
  </si>
  <si>
    <t>通所型独自サービス栄養スクリーニング加算</t>
    <rPh sb="0" eb="2">
      <t>ツウショ</t>
    </rPh>
    <rPh sb="2" eb="3">
      <t>ガタ</t>
    </rPh>
    <rPh sb="3" eb="5">
      <t>ドクジ</t>
    </rPh>
    <rPh sb="9" eb="11">
      <t>エイヨウ</t>
    </rPh>
    <rPh sb="18" eb="20">
      <t>カサン</t>
    </rPh>
    <phoneticPr fontId="1"/>
  </si>
  <si>
    <t>5単位加算</t>
    <rPh sb="1" eb="3">
      <t>タンイ</t>
    </rPh>
    <rPh sb="3" eb="5">
      <t>カサン</t>
    </rPh>
    <phoneticPr fontId="1"/>
  </si>
  <si>
    <t>1回につき</t>
    <phoneticPr fontId="1"/>
  </si>
  <si>
    <t>ル　栄養スクリーニング加算（6月に1回を限度）</t>
    <rPh sb="2" eb="4">
      <t>エイヨウ</t>
    </rPh>
    <rPh sb="11" eb="13">
      <t>カサン</t>
    </rPh>
    <rPh sb="15" eb="16">
      <t>ツキ</t>
    </rPh>
    <rPh sb="18" eb="19">
      <t>カイ</t>
    </rPh>
    <rPh sb="20" eb="22">
      <t>ゲンド</t>
    </rPh>
    <phoneticPr fontId="1"/>
  </si>
  <si>
    <t>事業所と同一の建物に居住する者又は同一建物から利用する者に通所型サービスを行う場合</t>
    <rPh sb="0" eb="1">
      <t>ジ</t>
    </rPh>
    <phoneticPr fontId="1"/>
  </si>
  <si>
    <t>　若年性認知症利用者受入加算</t>
    <phoneticPr fontId="1"/>
  </si>
  <si>
    <t>ロ　生活機能向上グループ活動加算</t>
    <phoneticPr fontId="1"/>
  </si>
  <si>
    <t>ハ　運動器機能向上加算</t>
    <phoneticPr fontId="1"/>
  </si>
  <si>
    <t>ニ　栄養改善加算</t>
    <phoneticPr fontId="1"/>
  </si>
  <si>
    <t>ホ　口腔機能向上加算</t>
    <phoneticPr fontId="1"/>
  </si>
  <si>
    <t>ヘ　選択的サービス
　　複数実施加算</t>
    <phoneticPr fontId="1"/>
  </si>
  <si>
    <t>ト　事業所評価加算</t>
    <phoneticPr fontId="1"/>
  </si>
  <si>
    <t>チ　サービス提供体制
　 　強化加算</t>
    <phoneticPr fontId="1"/>
  </si>
  <si>
    <t>リ　介護職員処遇改善加算</t>
    <phoneticPr fontId="1"/>
  </si>
  <si>
    <t>リ　介護職員処遇改善加算</t>
    <phoneticPr fontId="1"/>
  </si>
  <si>
    <t>ヌ　生活機能向上連携加算</t>
    <phoneticPr fontId="1"/>
  </si>
  <si>
    <t>通所型サービス栄養スクリーニング加算</t>
    <rPh sb="0" eb="2">
      <t>ツウショ</t>
    </rPh>
    <rPh sb="2" eb="3">
      <t>ガタ</t>
    </rPh>
    <rPh sb="7" eb="9">
      <t>エイヨウ</t>
    </rPh>
    <rPh sb="16" eb="18">
      <t>カサン</t>
    </rPh>
    <phoneticPr fontId="1"/>
  </si>
  <si>
    <t>ル　栄養スクリーニング加算（6月に1回を限度）</t>
    <rPh sb="2" eb="4">
      <t>エイヨウ</t>
    </rPh>
    <rPh sb="11" eb="13">
      <t>カサン</t>
    </rPh>
    <rPh sb="15" eb="16">
      <t>ゲツ</t>
    </rPh>
    <rPh sb="18" eb="19">
      <t>カイ</t>
    </rPh>
    <rPh sb="20" eb="22">
      <t>ゲンド</t>
    </rPh>
    <phoneticPr fontId="1"/>
  </si>
  <si>
    <r>
      <t>Ａ７　通所型サービスＡ(通所型基準緩和サービス）サービスコード表　　　　　　　　　　　　　　　　　　　　　　　　　　　　　　　　　　　　　</t>
    </r>
    <r>
      <rPr>
        <b/>
        <sz val="9"/>
        <color theme="1"/>
        <rFont val="ＭＳ Ｐゴシック"/>
        <family val="3"/>
        <charset val="128"/>
        <scheme val="minor"/>
      </rPr>
      <t>　　　　　</t>
    </r>
    <r>
      <rPr>
        <b/>
        <sz val="10"/>
        <color theme="1"/>
        <rFont val="ＭＳ Ｐゴシック"/>
        <family val="3"/>
        <charset val="128"/>
        <scheme val="minor"/>
      </rPr>
      <t>中野市</t>
    </r>
    <rPh sb="74" eb="77">
      <t>ナカノシ</t>
    </rPh>
    <phoneticPr fontId="1"/>
  </si>
  <si>
    <t>1月につき</t>
    <phoneticPr fontId="1"/>
  </si>
  <si>
    <t>1月につき</t>
    <phoneticPr fontId="1"/>
  </si>
  <si>
    <t>運動器機能向上加算を算定している場合</t>
    <rPh sb="0" eb="2">
      <t>ウンドウ</t>
    </rPh>
    <rPh sb="2" eb="3">
      <t>キ</t>
    </rPh>
    <rPh sb="3" eb="5">
      <t>キノウ</t>
    </rPh>
    <rPh sb="5" eb="7">
      <t>コウジョウ</t>
    </rPh>
    <rPh sb="7" eb="9">
      <t>カサン</t>
    </rPh>
    <rPh sb="10" eb="12">
      <t>サンテイ</t>
    </rPh>
    <rPh sb="16" eb="18">
      <t>バアイ</t>
    </rPh>
    <phoneticPr fontId="1"/>
  </si>
  <si>
    <t>通所型サービス生活機能向上連携加算１</t>
    <rPh sb="0" eb="2">
      <t>ツウショ</t>
    </rPh>
    <rPh sb="2" eb="3">
      <t>ガタ</t>
    </rPh>
    <rPh sb="7" eb="9">
      <t>セイカツ</t>
    </rPh>
    <rPh sb="9" eb="11">
      <t>キノウ</t>
    </rPh>
    <rPh sb="11" eb="13">
      <t>コウジョウ</t>
    </rPh>
    <rPh sb="13" eb="15">
      <t>レンケイ</t>
    </rPh>
    <rPh sb="15" eb="17">
      <t>カサン</t>
    </rPh>
    <phoneticPr fontId="1"/>
  </si>
  <si>
    <t>通所型サービス生活機能向上連携加算２</t>
    <phoneticPr fontId="1"/>
  </si>
  <si>
    <t>（1）サービス提供体制強化加算（Ⅰ）</t>
    <phoneticPr fontId="1"/>
  </si>
  <si>
    <t>（1）生活機能向上連携加算（Ⅰ）</t>
    <rPh sb="3" eb="5">
      <t>セイカツ</t>
    </rPh>
    <rPh sb="5" eb="7">
      <t>キノウ</t>
    </rPh>
    <rPh sb="7" eb="9">
      <t>コウジョウ</t>
    </rPh>
    <rPh sb="9" eb="11">
      <t>レンケイ</t>
    </rPh>
    <rPh sb="11" eb="13">
      <t>カサン</t>
    </rPh>
    <phoneticPr fontId="1"/>
  </si>
  <si>
    <t>（2）生活機能向上連携加算（Ⅱ）</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</si>
</sst>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b/>
      <sz val="10"/>
      <color theme="1"/>
      <name val="ＭＳ Ｐゴシック"/>
      <family val="3"/>
      <charset val="128"/>
      <scheme val="minor"/>
    </font>
    <font>
      <b/>
      <sz val="18"/>
      <color theme="1"/>
      <name val="ＭＳ Ｐゴシック"/>
      <family val="3"/>
      <charset val="128"/>
      <scheme val="minor"/>
    </font>
    <font>
      <b/>
      <sz val="9"/>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58">
    <xf numFmtId="0" fontId="0" fillId="0" borderId="0" xfId="0">
      <alignment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Border="1" applyAlignment="1">
      <alignment vertical="center" shrinkToFit="1"/>
    </xf>
    <xf numFmtId="3" fontId="2" fillId="0" borderId="1" xfId="0" applyNumberFormat="1" applyFont="1" applyBorder="1" applyAlignment="1">
      <alignment vertical="center" shrinkToFit="1"/>
    </xf>
    <xf numFmtId="0" fontId="2" fillId="2" borderId="1" xfId="0" applyFont="1" applyFill="1" applyBorder="1" applyAlignment="1">
      <alignment horizontal="center" vertical="center" shrinkToFit="1"/>
    </xf>
    <xf numFmtId="0" fontId="2" fillId="2" borderId="1" xfId="0" applyFont="1" applyFill="1" applyBorder="1" applyAlignment="1">
      <alignment vertical="center" shrinkToFit="1"/>
    </xf>
    <xf numFmtId="0" fontId="0" fillId="0" borderId="0" xfId="0" applyAlignment="1">
      <alignment horizontal="center" vertical="center"/>
    </xf>
    <xf numFmtId="0" fontId="0" fillId="0" borderId="1" xfId="0" applyBorder="1">
      <alignment vertical="center"/>
    </xf>
    <xf numFmtId="0" fontId="2" fillId="0" borderId="1" xfId="0" applyFont="1" applyBorder="1" applyAlignment="1">
      <alignment horizontal="right" vertical="center" shrinkToFit="1"/>
    </xf>
    <xf numFmtId="0" fontId="2" fillId="0" borderId="1" xfId="0" applyFont="1" applyBorder="1" applyAlignment="1">
      <alignment horizontal="center" vertical="top" shrinkToFit="1"/>
    </xf>
    <xf numFmtId="0" fontId="2" fillId="2" borderId="15" xfId="0" applyFont="1" applyFill="1" applyBorder="1" applyAlignment="1">
      <alignment vertical="center" shrinkToFit="1"/>
    </xf>
    <xf numFmtId="0" fontId="2" fillId="2" borderId="1" xfId="0" applyFont="1" applyFill="1" applyBorder="1" applyAlignment="1">
      <alignment horizontal="right" vertical="center" shrinkToFit="1"/>
    </xf>
    <xf numFmtId="0" fontId="0" fillId="2" borderId="15" xfId="0" applyFill="1" applyBorder="1" applyAlignment="1">
      <alignment vertical="center" shrinkToFit="1"/>
    </xf>
    <xf numFmtId="0" fontId="2" fillId="0" borderId="15" xfId="0" applyFont="1" applyBorder="1" applyAlignment="1">
      <alignment horizontal="right" vertical="center" shrinkToFit="1"/>
    </xf>
    <xf numFmtId="0" fontId="2" fillId="2" borderId="3" xfId="0" applyFont="1" applyFill="1" applyBorder="1" applyAlignment="1">
      <alignment vertical="center" shrinkToFit="1"/>
    </xf>
    <xf numFmtId="0" fontId="0" fillId="2" borderId="1" xfId="0" applyFill="1" applyBorder="1">
      <alignment vertical="center"/>
    </xf>
    <xf numFmtId="0" fontId="2" fillId="2" borderId="3" xfId="0" applyFont="1" applyFill="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0" xfId="0" applyFont="1" applyFill="1" applyAlignment="1">
      <alignment vertical="center" shrinkToFit="1"/>
    </xf>
    <xf numFmtId="0" fontId="2" fillId="0" borderId="0" xfId="0" applyFont="1" applyFill="1" applyAlignment="1">
      <alignment horizontal="center" vertical="center" shrinkToFit="1"/>
    </xf>
    <xf numFmtId="9" fontId="2" fillId="0" borderId="1" xfId="0" applyNumberFormat="1" applyFont="1" applyFill="1" applyBorder="1" applyAlignment="1">
      <alignment horizontal="right" vertical="center" wrapText="1" shrinkToFit="1"/>
    </xf>
    <xf numFmtId="176" fontId="2" fillId="0" borderId="1" xfId="0" applyNumberFormat="1" applyFont="1" applyFill="1" applyBorder="1" applyAlignment="1">
      <alignment vertical="center" shrinkToFit="1"/>
    </xf>
    <xf numFmtId="0" fontId="2" fillId="0" borderId="1" xfId="0" quotePrefix="1" applyNumberFormat="1" applyFont="1" applyFill="1" applyBorder="1" applyAlignment="1">
      <alignment horizontal="right" vertical="center" shrinkToFit="1"/>
    </xf>
    <xf numFmtId="177" fontId="2" fillId="0" borderId="1" xfId="0" quotePrefix="1" applyNumberFormat="1" applyFont="1" applyFill="1" applyBorder="1" applyAlignment="1">
      <alignment horizontal="right" vertical="center" shrinkToFit="1"/>
    </xf>
    <xf numFmtId="176" fontId="2" fillId="0" borderId="0" xfId="0" applyNumberFormat="1" applyFont="1" applyFill="1" applyAlignment="1">
      <alignment vertical="center" shrinkToFit="1"/>
    </xf>
    <xf numFmtId="0" fontId="0" fillId="3" borderId="0" xfId="0" applyFill="1">
      <alignment vertical="center"/>
    </xf>
    <xf numFmtId="0" fontId="2" fillId="0" borderId="1"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 xfId="0" applyFont="1" applyFill="1" applyBorder="1" applyAlignment="1">
      <alignment vertical="center" shrinkToFit="1"/>
    </xf>
    <xf numFmtId="0" fontId="2" fillId="0" borderId="15" xfId="0" applyFont="1" applyFill="1" applyBorder="1" applyAlignment="1">
      <alignment horizontal="right" vertical="center" shrinkToFit="1"/>
    </xf>
    <xf numFmtId="0" fontId="3" fillId="0" borderId="1" xfId="0" applyFont="1" applyFill="1" applyBorder="1">
      <alignment vertical="center"/>
    </xf>
    <xf numFmtId="0" fontId="2" fillId="0" borderId="1" xfId="0" applyFont="1" applyFill="1" applyBorder="1" applyAlignment="1">
      <alignment horizontal="center" vertical="top" shrinkToFit="1"/>
    </xf>
    <xf numFmtId="0" fontId="0" fillId="0" borderId="0" xfId="0" applyFill="1">
      <alignment vertical="center"/>
    </xf>
    <xf numFmtId="176" fontId="2" fillId="0" borderId="1" xfId="0" applyNumberFormat="1" applyFont="1" applyFill="1" applyBorder="1" applyAlignment="1">
      <alignment horizontal="right" vertical="center" shrinkToFit="1"/>
    </xf>
    <xf numFmtId="0" fontId="2" fillId="0" borderId="0" xfId="0" applyFont="1" applyFill="1" applyBorder="1" applyAlignment="1">
      <alignment horizontal="center" vertical="center" shrinkToFit="1"/>
    </xf>
    <xf numFmtId="0" fontId="2" fillId="0" borderId="13" xfId="0" applyFont="1" applyFill="1" applyBorder="1" applyAlignment="1">
      <alignment horizontal="left" vertical="top" wrapText="1" shrinkToFit="1"/>
    </xf>
    <xf numFmtId="0" fontId="2" fillId="0" borderId="14" xfId="0" applyFont="1" applyFill="1" applyBorder="1" applyAlignment="1">
      <alignment horizontal="left" vertical="top" wrapText="1" shrinkToFit="1"/>
    </xf>
    <xf numFmtId="0" fontId="2" fillId="0" borderId="1" xfId="0" applyFont="1" applyBorder="1" applyAlignment="1">
      <alignment horizontal="center" vertical="center" shrinkToFit="1"/>
    </xf>
    <xf numFmtId="0" fontId="5" fillId="0" borderId="0" xfId="0" applyFont="1" applyAlignment="1">
      <alignment horizontal="left" vertical="center" shrinkToFit="1"/>
    </xf>
    <xf numFmtId="0" fontId="3" fillId="0" borderId="1" xfId="0" applyFont="1" applyBorder="1" applyAlignment="1">
      <alignment horizontal="center" vertical="center" shrinkToFit="1"/>
    </xf>
    <xf numFmtId="0" fontId="2" fillId="0" borderId="1" xfId="0" applyFont="1" applyBorder="1" applyAlignment="1">
      <alignment horizontal="center" vertical="center" wrapText="1" shrinkToFit="1"/>
    </xf>
    <xf numFmtId="0" fontId="2" fillId="0" borderId="6" xfId="0" applyFont="1" applyBorder="1" applyAlignment="1">
      <alignment horizontal="left" vertical="top" wrapText="1" shrinkToFit="1"/>
    </xf>
    <xf numFmtId="0" fontId="2" fillId="0" borderId="7" xfId="0" applyFont="1" applyBorder="1" applyAlignment="1">
      <alignment horizontal="left" vertical="top" wrapText="1" shrinkToFit="1"/>
    </xf>
    <xf numFmtId="0" fontId="2" fillId="0" borderId="8" xfId="0" applyFont="1" applyBorder="1" applyAlignment="1">
      <alignment horizontal="left" vertical="top" wrapText="1" shrinkToFit="1"/>
    </xf>
    <xf numFmtId="0" fontId="2" fillId="0" borderId="9" xfId="0" applyFont="1" applyBorder="1" applyAlignment="1">
      <alignment horizontal="left" vertical="top" wrapText="1" shrinkToFit="1"/>
    </xf>
    <xf numFmtId="0" fontId="2" fillId="0" borderId="1" xfId="0" applyFont="1" applyBorder="1" applyAlignment="1">
      <alignment horizontal="left" vertical="top" shrinkToFit="1"/>
    </xf>
    <xf numFmtId="0" fontId="2" fillId="0" borderId="1" xfId="0" applyFont="1" applyBorder="1" applyAlignment="1">
      <alignment horizontal="right" vertical="center" shrinkToFit="1"/>
    </xf>
    <xf numFmtId="0" fontId="2" fillId="2" borderId="8" xfId="0" applyFont="1" applyFill="1" applyBorder="1" applyAlignment="1">
      <alignment horizontal="center" vertical="top" wrapText="1" shrinkToFit="1"/>
    </xf>
    <xf numFmtId="0" fontId="2" fillId="2" borderId="9" xfId="0" applyFont="1" applyFill="1" applyBorder="1" applyAlignment="1">
      <alignment horizontal="center" vertical="top" wrapText="1" shrinkToFit="1"/>
    </xf>
    <xf numFmtId="0" fontId="2" fillId="2" borderId="10" xfId="0" applyFont="1" applyFill="1" applyBorder="1" applyAlignment="1">
      <alignment horizontal="center" vertical="top" wrapText="1" shrinkToFit="1"/>
    </xf>
    <xf numFmtId="0" fontId="2" fillId="2" borderId="11" xfId="0" applyFont="1" applyFill="1" applyBorder="1" applyAlignment="1">
      <alignment horizontal="center" vertical="top" wrapText="1" shrinkToFit="1"/>
    </xf>
    <xf numFmtId="0" fontId="2" fillId="2" borderId="13"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1" xfId="0" applyFont="1" applyFill="1" applyBorder="1" applyAlignment="1">
      <alignment horizontal="right" vertical="center" shrinkToFit="1"/>
    </xf>
    <xf numFmtId="0" fontId="2" fillId="2" borderId="1" xfId="0" applyFont="1" applyFill="1" applyBorder="1" applyAlignment="1">
      <alignment horizontal="center" vertical="top" shrinkToFit="1"/>
    </xf>
    <xf numFmtId="0" fontId="2" fillId="2" borderId="3" xfId="0" applyFont="1" applyFill="1" applyBorder="1" applyAlignment="1">
      <alignment horizontal="center" vertical="top" shrinkToFit="1"/>
    </xf>
    <xf numFmtId="0" fontId="2" fillId="2" borderId="3" xfId="0" applyFont="1" applyFill="1" applyBorder="1" applyAlignment="1">
      <alignment horizontal="right" vertical="center" shrinkToFit="1"/>
    </xf>
    <xf numFmtId="0" fontId="2" fillId="0" borderId="12" xfId="0" applyFont="1" applyBorder="1" applyAlignment="1">
      <alignment horizontal="left" vertical="top" wrapText="1" shrinkToFit="1"/>
    </xf>
    <xf numFmtId="0" fontId="2" fillId="0" borderId="0" xfId="0" applyFont="1" applyBorder="1" applyAlignment="1">
      <alignment horizontal="left" vertical="top" wrapText="1" shrinkToFit="1"/>
    </xf>
    <xf numFmtId="0" fontId="2" fillId="2" borderId="2" xfId="0" applyFont="1" applyFill="1" applyBorder="1" applyAlignment="1">
      <alignment horizontal="center" vertical="top" wrapText="1" shrinkToFit="1"/>
    </xf>
    <xf numFmtId="0" fontId="2" fillId="0" borderId="1" xfId="0" applyFont="1" applyBorder="1" applyAlignment="1">
      <alignment horizontal="center" vertical="top" shrinkToFit="1"/>
    </xf>
    <xf numFmtId="0" fontId="2" fillId="0" borderId="1" xfId="0" applyFont="1" applyBorder="1" applyAlignment="1">
      <alignment horizontal="left" vertical="center" wrapText="1" shrinkToFit="1"/>
    </xf>
    <xf numFmtId="0" fontId="2" fillId="0" borderId="1"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 xfId="0" applyFont="1" applyBorder="1" applyAlignment="1">
      <alignment horizontal="left" vertical="top" wrapText="1" shrinkToFit="1"/>
    </xf>
    <xf numFmtId="0" fontId="2" fillId="0" borderId="3" xfId="0" applyFont="1" applyBorder="1" applyAlignment="1">
      <alignment horizontal="left" vertical="center" shrinkToFit="1"/>
    </xf>
    <xf numFmtId="0" fontId="4" fillId="0" borderId="0" xfId="0" applyFont="1" applyAlignment="1">
      <alignment horizontal="left" vertical="center" shrinkToFit="1"/>
    </xf>
    <xf numFmtId="0" fontId="2" fillId="0" borderId="3" xfId="0" applyFont="1" applyBorder="1" applyAlignment="1">
      <alignment horizontal="center" wrapText="1" shrinkToFit="1"/>
    </xf>
    <xf numFmtId="0" fontId="2" fillId="0" borderId="4" xfId="0" applyFont="1" applyBorder="1" applyAlignment="1">
      <alignment horizontal="center" wrapText="1" shrinkToFit="1"/>
    </xf>
    <xf numFmtId="0" fontId="2" fillId="2" borderId="1" xfId="0" applyFont="1" applyFill="1" applyBorder="1" applyAlignment="1">
      <alignment horizontal="left" vertical="center" shrinkToFit="1"/>
    </xf>
    <xf numFmtId="0" fontId="2" fillId="2" borderId="4"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2" fillId="0" borderId="0" xfId="0" applyFont="1" applyAlignment="1">
      <alignment horizontal="left" vertical="center" shrinkToFit="1"/>
    </xf>
    <xf numFmtId="0" fontId="2" fillId="0" borderId="6" xfId="0" applyFont="1" applyFill="1" applyBorder="1" applyAlignment="1">
      <alignment horizontal="left" vertical="top" wrapText="1" shrinkToFit="1"/>
    </xf>
    <xf numFmtId="0" fontId="0" fillId="0" borderId="7" xfId="0" applyFill="1" applyBorder="1" applyAlignment="1">
      <alignment horizontal="left" vertical="top" wrapText="1" shrinkToFit="1"/>
    </xf>
    <xf numFmtId="0" fontId="0" fillId="0" borderId="10" xfId="0" applyFill="1" applyBorder="1" applyAlignment="1">
      <alignment horizontal="left" vertical="top" wrapText="1" shrinkToFit="1"/>
    </xf>
    <xf numFmtId="0" fontId="0" fillId="0" borderId="11" xfId="0" applyFill="1" applyBorder="1" applyAlignment="1">
      <alignment horizontal="left" vertical="top" wrapText="1" shrinkToFit="1"/>
    </xf>
    <xf numFmtId="0" fontId="2" fillId="0" borderId="11" xfId="0" applyFont="1" applyBorder="1" applyAlignment="1">
      <alignment horizontal="right" vertical="center" shrinkToFit="1"/>
    </xf>
    <xf numFmtId="0" fontId="2" fillId="0" borderId="5" xfId="0" applyFont="1" applyBorder="1" applyAlignment="1">
      <alignment horizontal="right" vertical="center" shrinkToFit="1"/>
    </xf>
    <xf numFmtId="0" fontId="2" fillId="0" borderId="15" xfId="0" applyFont="1" applyBorder="1" applyAlignment="1">
      <alignment horizontal="right" vertical="center" shrinkToFit="1"/>
    </xf>
    <xf numFmtId="0" fontId="2" fillId="0" borderId="13"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0" xfId="0" applyFont="1" applyFill="1" applyBorder="1" applyAlignment="1">
      <alignment horizontal="left" vertical="center" shrinkToFit="1"/>
    </xf>
    <xf numFmtId="0" fontId="2" fillId="0" borderId="11" xfId="0" applyFont="1" applyFill="1" applyBorder="1" applyAlignment="1">
      <alignment horizontal="left" vertical="center" shrinkToFit="1"/>
    </xf>
    <xf numFmtId="0" fontId="2" fillId="0" borderId="13" xfId="0" applyFont="1" applyFill="1" applyBorder="1" applyAlignment="1">
      <alignment horizontal="left" vertical="center" wrapText="1" shrinkToFit="1"/>
    </xf>
    <xf numFmtId="0" fontId="2" fillId="0" borderId="14" xfId="0" applyFont="1" applyFill="1" applyBorder="1" applyAlignment="1">
      <alignment horizontal="left" vertical="center" wrapText="1" shrinkToFit="1"/>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 xfId="0" applyFont="1" applyFill="1" applyBorder="1" applyAlignment="1">
      <alignment horizontal="left" vertical="center" shrinkToFit="1"/>
    </xf>
    <xf numFmtId="0" fontId="0" fillId="0" borderId="1" xfId="0" applyFill="1" applyBorder="1" applyAlignment="1">
      <alignment horizontal="left" vertical="center" shrinkToFit="1"/>
    </xf>
    <xf numFmtId="0" fontId="2" fillId="0" borderId="1" xfId="0" applyFont="1" applyFill="1" applyBorder="1" applyAlignment="1">
      <alignment horizontal="center" vertical="center" wrapText="1" shrinkToFit="1"/>
    </xf>
    <xf numFmtId="0" fontId="0" fillId="0" borderId="1" xfId="0" applyFill="1" applyBorder="1" applyAlignment="1">
      <alignment horizontal="center" vertical="center" wrapText="1"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0" fillId="0" borderId="5" xfId="0" applyFill="1" applyBorder="1" applyAlignment="1">
      <alignment horizontal="center" vertical="center" shrinkToFit="1"/>
    </xf>
    <xf numFmtId="0" fontId="2" fillId="0" borderId="1" xfId="0" applyFont="1" applyFill="1" applyBorder="1" applyAlignment="1">
      <alignment horizontal="right" vertical="center" shrinkToFit="1"/>
    </xf>
    <xf numFmtId="0" fontId="0" fillId="0" borderId="1" xfId="0" applyFill="1" applyBorder="1" applyAlignment="1">
      <alignment horizontal="right" vertical="center" shrinkToFit="1"/>
    </xf>
    <xf numFmtId="0" fontId="0" fillId="0" borderId="1" xfId="0" applyFill="1" applyBorder="1" applyAlignment="1">
      <alignment horizontal="center" vertical="center" shrinkToFit="1"/>
    </xf>
    <xf numFmtId="0" fontId="2" fillId="0" borderId="6" xfId="0" applyFont="1" applyFill="1" applyBorder="1" applyAlignment="1">
      <alignment horizontal="left" vertical="center" wrapText="1" shrinkToFit="1"/>
    </xf>
    <xf numFmtId="0" fontId="2" fillId="0" borderId="12" xfId="0" applyFont="1" applyFill="1" applyBorder="1" applyAlignment="1">
      <alignment horizontal="left" vertical="center" wrapText="1" shrinkToFit="1"/>
    </xf>
    <xf numFmtId="0" fontId="2" fillId="0" borderId="8" xfId="0" applyFont="1" applyFill="1" applyBorder="1" applyAlignment="1">
      <alignment horizontal="left" vertical="center" wrapText="1" shrinkToFit="1"/>
    </xf>
    <xf numFmtId="0" fontId="2" fillId="0" borderId="0"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2" xfId="0" applyFont="1" applyFill="1" applyBorder="1" applyAlignment="1">
      <alignment horizontal="left" vertical="center" wrapText="1" shrinkToFit="1"/>
    </xf>
    <xf numFmtId="0" fontId="2" fillId="0" borderId="7" xfId="0" applyFont="1" applyFill="1" applyBorder="1" applyAlignment="1">
      <alignment horizontal="right" vertical="center" shrinkToFit="1"/>
    </xf>
    <xf numFmtId="0" fontId="2" fillId="0" borderId="9" xfId="0" applyFont="1" applyFill="1" applyBorder="1" applyAlignment="1">
      <alignment horizontal="right" vertical="center" shrinkToFit="1"/>
    </xf>
    <xf numFmtId="0" fontId="2" fillId="0" borderId="11" xfId="0" applyFont="1" applyFill="1" applyBorder="1" applyAlignment="1">
      <alignment horizontal="right" vertical="center" shrinkToFit="1"/>
    </xf>
    <xf numFmtId="0" fontId="2" fillId="0" borderId="1" xfId="0" applyFont="1" applyFill="1" applyBorder="1" applyAlignment="1">
      <alignment horizontal="left" vertical="center" wrapText="1" shrinkToFit="1"/>
    </xf>
    <xf numFmtId="0" fontId="0" fillId="0" borderId="1" xfId="0" applyFill="1" applyBorder="1" applyAlignment="1">
      <alignment horizontal="left" vertical="center" wrapText="1" shrinkToFit="1"/>
    </xf>
    <xf numFmtId="0" fontId="4" fillId="0" borderId="0" xfId="0" applyFont="1" applyFill="1" applyAlignment="1">
      <alignment horizontal="left" vertical="center" shrinkToFit="1"/>
    </xf>
    <xf numFmtId="0" fontId="2" fillId="0" borderId="6" xfId="0" applyFont="1" applyFill="1" applyBorder="1" applyAlignment="1">
      <alignment horizontal="right" vertical="center" shrinkToFit="1"/>
    </xf>
    <xf numFmtId="0" fontId="2" fillId="0" borderId="12" xfId="0" applyFont="1" applyFill="1" applyBorder="1" applyAlignment="1">
      <alignment horizontal="right" vertical="center" shrinkToFit="1"/>
    </xf>
    <xf numFmtId="0" fontId="2" fillId="0" borderId="8" xfId="0" applyFont="1" applyFill="1" applyBorder="1" applyAlignment="1">
      <alignment horizontal="right" vertical="center" shrinkToFit="1"/>
    </xf>
    <xf numFmtId="0" fontId="2" fillId="0" borderId="0" xfId="0" applyFont="1" applyFill="1" applyBorder="1" applyAlignment="1">
      <alignment horizontal="right" vertical="center" shrinkToFit="1"/>
    </xf>
    <xf numFmtId="0" fontId="0" fillId="0" borderId="10" xfId="0" applyFill="1" applyBorder="1" applyAlignment="1">
      <alignment horizontal="right" vertical="center" shrinkToFit="1"/>
    </xf>
    <xf numFmtId="0" fontId="0" fillId="0" borderId="2" xfId="0" applyFill="1" applyBorder="1" applyAlignment="1">
      <alignment horizontal="right" vertical="center" shrinkToFit="1"/>
    </xf>
    <xf numFmtId="0" fontId="0" fillId="0" borderId="11" xfId="0" applyFill="1" applyBorder="1" applyAlignment="1">
      <alignment horizontal="right"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11" xfId="0" applyFill="1" applyBorder="1" applyAlignment="1">
      <alignment horizontal="center" vertical="center" shrinkToFit="1"/>
    </xf>
    <xf numFmtId="0" fontId="2" fillId="0" borderId="7" xfId="0" applyFont="1" applyFill="1" applyBorder="1" applyAlignment="1">
      <alignment horizontal="left" vertical="center" wrapText="1" shrinkToFit="1"/>
    </xf>
    <xf numFmtId="0" fontId="2" fillId="0" borderId="9" xfId="0" applyFont="1" applyFill="1" applyBorder="1" applyAlignment="1">
      <alignment horizontal="left" vertical="center" wrapText="1" shrinkToFit="1"/>
    </xf>
    <xf numFmtId="0" fontId="0" fillId="0" borderId="10" xfId="0" applyFill="1" applyBorder="1" applyAlignment="1">
      <alignment horizontal="left" vertical="center" wrapText="1" shrinkToFit="1"/>
    </xf>
    <xf numFmtId="0" fontId="0" fillId="0" borderId="2" xfId="0" applyFill="1" applyBorder="1" applyAlignment="1">
      <alignment horizontal="left" vertical="center" wrapText="1" shrinkToFit="1"/>
    </xf>
    <xf numFmtId="0" fontId="0" fillId="0" borderId="11" xfId="0" applyFill="1" applyBorder="1" applyAlignment="1">
      <alignment horizontal="left" vertical="center" wrapText="1" shrinkToFit="1"/>
    </xf>
    <xf numFmtId="0" fontId="2" fillId="0" borderId="6" xfId="0" applyFont="1" applyFill="1" applyBorder="1" applyAlignment="1">
      <alignment horizontal="center" vertical="center" wrapText="1" shrinkToFit="1"/>
    </xf>
    <xf numFmtId="0" fontId="2" fillId="0" borderId="12"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0" xfId="0" applyFont="1" applyFill="1" applyBorder="1" applyAlignment="1">
      <alignment horizontal="center" vertical="center" wrapText="1" shrinkToFit="1"/>
    </xf>
    <xf numFmtId="0" fontId="0" fillId="0" borderId="10" xfId="0"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0" fontId="0" fillId="0" borderId="11" xfId="0" applyFill="1" applyBorder="1" applyAlignment="1">
      <alignment horizontal="center" vertical="center" wrapText="1" shrinkToFit="1"/>
    </xf>
    <xf numFmtId="0" fontId="2" fillId="0" borderId="3"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0" fillId="0" borderId="5" xfId="0" applyFill="1" applyBorder="1" applyAlignment="1">
      <alignment horizontal="right" vertical="center" shrinkToFit="1"/>
    </xf>
    <xf numFmtId="176" fontId="2"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3"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0" fillId="0" borderId="5" xfId="0" applyFill="1" applyBorder="1" applyAlignment="1">
      <alignment horizontal="left" vertical="center" shrinkToFit="1"/>
    </xf>
    <xf numFmtId="0" fontId="2" fillId="0" borderId="12"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0" fontId="5" fillId="0" borderId="0" xfId="0" applyFont="1" applyFill="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view="pageBreakPreview" zoomScale="90" zoomScaleNormal="80" zoomScaleSheetLayoutView="90" workbookViewId="0">
      <selection activeCell="C38" sqref="C38"/>
    </sheetView>
  </sheetViews>
  <sheetFormatPr defaultRowHeight="13.5" x14ac:dyDescent="0.15"/>
  <cols>
    <col min="1" max="2" width="4.375" style="8" customWidth="1"/>
    <col min="3" max="3" width="31.25" customWidth="1"/>
    <col min="5" max="5" width="10.625" customWidth="1"/>
    <col min="6" max="6" width="10.125" customWidth="1"/>
    <col min="7" max="7" width="20.875" customWidth="1"/>
    <col min="8" max="8" width="17.625" customWidth="1"/>
    <col min="9" max="9" width="16.375" customWidth="1"/>
    <col min="10" max="10" width="12.875" customWidth="1"/>
    <col min="11" max="11" width="6.875" customWidth="1"/>
  </cols>
  <sheetData>
    <row r="1" spans="1:13" ht="41.25" customHeight="1" x14ac:dyDescent="0.15">
      <c r="A1" s="43" t="s">
        <v>216</v>
      </c>
      <c r="B1" s="43"/>
      <c r="C1" s="43"/>
      <c r="D1" s="43"/>
      <c r="E1" s="43"/>
      <c r="F1" s="43"/>
      <c r="G1" s="43"/>
      <c r="H1" s="43"/>
      <c r="I1" s="43"/>
      <c r="J1" s="43"/>
      <c r="K1" s="43"/>
      <c r="L1" s="1" t="s">
        <v>11</v>
      </c>
      <c r="M1" s="1"/>
    </row>
    <row r="2" spans="1:13" x14ac:dyDescent="0.15">
      <c r="A2" s="44" t="s">
        <v>5</v>
      </c>
      <c r="B2" s="44"/>
      <c r="C2" s="42" t="s">
        <v>6</v>
      </c>
      <c r="D2" s="42" t="s">
        <v>7</v>
      </c>
      <c r="E2" s="42"/>
      <c r="F2" s="42"/>
      <c r="G2" s="42"/>
      <c r="H2" s="42"/>
      <c r="I2" s="42"/>
      <c r="J2" s="42"/>
      <c r="K2" s="45" t="s">
        <v>65</v>
      </c>
      <c r="L2" s="42" t="s">
        <v>8</v>
      </c>
      <c r="M2" s="1"/>
    </row>
    <row r="3" spans="1:13" x14ac:dyDescent="0.15">
      <c r="A3" s="3" t="s">
        <v>0</v>
      </c>
      <c r="B3" s="3" t="s">
        <v>1</v>
      </c>
      <c r="C3" s="42"/>
      <c r="D3" s="42"/>
      <c r="E3" s="42"/>
      <c r="F3" s="42"/>
      <c r="G3" s="42"/>
      <c r="H3" s="42"/>
      <c r="I3" s="42"/>
      <c r="J3" s="42"/>
      <c r="K3" s="42"/>
      <c r="L3" s="42"/>
      <c r="M3" s="1"/>
    </row>
    <row r="4" spans="1:13" ht="13.5" customHeight="1" x14ac:dyDescent="0.15">
      <c r="A4" s="3" t="s">
        <v>77</v>
      </c>
      <c r="B4" s="3">
        <v>1111</v>
      </c>
      <c r="C4" s="4" t="s">
        <v>79</v>
      </c>
      <c r="D4" s="46" t="s">
        <v>78</v>
      </c>
      <c r="E4" s="47"/>
      <c r="F4" s="50" t="s">
        <v>16</v>
      </c>
      <c r="G4" s="50"/>
      <c r="H4" s="50"/>
      <c r="I4" s="51" t="s">
        <v>15</v>
      </c>
      <c r="J4" s="51"/>
      <c r="K4" s="5">
        <v>1647</v>
      </c>
      <c r="L4" s="3" t="s">
        <v>2</v>
      </c>
    </row>
    <row r="5" spans="1:13" x14ac:dyDescent="0.15">
      <c r="A5" s="3" t="s">
        <v>77</v>
      </c>
      <c r="B5" s="3">
        <v>1112</v>
      </c>
      <c r="C5" s="4" t="s">
        <v>80</v>
      </c>
      <c r="D5" s="48"/>
      <c r="E5" s="49"/>
      <c r="F5" s="50"/>
      <c r="G5" s="50"/>
      <c r="H5" s="50"/>
      <c r="I5" s="51" t="s">
        <v>17</v>
      </c>
      <c r="J5" s="51"/>
      <c r="K5" s="4">
        <v>54</v>
      </c>
      <c r="L5" s="3" t="s">
        <v>3</v>
      </c>
    </row>
    <row r="6" spans="1:13" x14ac:dyDescent="0.15">
      <c r="A6" s="3" t="s">
        <v>12</v>
      </c>
      <c r="B6" s="3">
        <v>1121</v>
      </c>
      <c r="C6" s="4" t="s">
        <v>81</v>
      </c>
      <c r="D6" s="48"/>
      <c r="E6" s="49"/>
      <c r="F6" s="50" t="s">
        <v>19</v>
      </c>
      <c r="G6" s="50"/>
      <c r="H6" s="50"/>
      <c r="I6" s="51" t="s">
        <v>18</v>
      </c>
      <c r="J6" s="51"/>
      <c r="K6" s="5">
        <v>3377</v>
      </c>
      <c r="L6" s="3" t="s">
        <v>2</v>
      </c>
    </row>
    <row r="7" spans="1:13" x14ac:dyDescent="0.15">
      <c r="A7" s="3" t="s">
        <v>12</v>
      </c>
      <c r="B7" s="3">
        <v>1122</v>
      </c>
      <c r="C7" s="4" t="s">
        <v>82</v>
      </c>
      <c r="D7" s="48"/>
      <c r="E7" s="49"/>
      <c r="F7" s="50"/>
      <c r="G7" s="50"/>
      <c r="H7" s="50"/>
      <c r="I7" s="51" t="s">
        <v>20</v>
      </c>
      <c r="J7" s="51"/>
      <c r="K7" s="4">
        <v>111</v>
      </c>
      <c r="L7" s="3" t="s">
        <v>3</v>
      </c>
    </row>
    <row r="8" spans="1:13" x14ac:dyDescent="0.15">
      <c r="A8" s="6" t="s">
        <v>12</v>
      </c>
      <c r="B8" s="6">
        <v>1113</v>
      </c>
      <c r="C8" s="7" t="s">
        <v>83</v>
      </c>
      <c r="D8" s="52"/>
      <c r="E8" s="53"/>
      <c r="F8" s="56" t="s">
        <v>66</v>
      </c>
      <c r="G8" s="57"/>
      <c r="H8" s="12" t="s">
        <v>67</v>
      </c>
      <c r="I8" s="58" t="s">
        <v>21</v>
      </c>
      <c r="J8" s="58"/>
      <c r="K8" s="7">
        <v>378</v>
      </c>
      <c r="L8" s="59" t="s">
        <v>4</v>
      </c>
    </row>
    <row r="9" spans="1:13" x14ac:dyDescent="0.15">
      <c r="A9" s="18" t="s">
        <v>12</v>
      </c>
      <c r="B9" s="18">
        <v>1123</v>
      </c>
      <c r="C9" s="16" t="s">
        <v>84</v>
      </c>
      <c r="D9" s="54"/>
      <c r="E9" s="55"/>
      <c r="F9" s="56" t="s">
        <v>68</v>
      </c>
      <c r="G9" s="57"/>
      <c r="H9" s="12" t="s">
        <v>69</v>
      </c>
      <c r="I9" s="61" t="s">
        <v>22</v>
      </c>
      <c r="J9" s="61"/>
      <c r="K9" s="16">
        <v>389</v>
      </c>
      <c r="L9" s="60"/>
    </row>
    <row r="10" spans="1:13" ht="13.5" customHeight="1" x14ac:dyDescent="0.15">
      <c r="A10" s="3" t="s">
        <v>12</v>
      </c>
      <c r="B10" s="3">
        <v>8110</v>
      </c>
      <c r="C10" s="4" t="s">
        <v>85</v>
      </c>
      <c r="D10" s="46" t="s">
        <v>9</v>
      </c>
      <c r="E10" s="62"/>
      <c r="F10" s="62"/>
      <c r="G10" s="47"/>
      <c r="H10" s="51" t="s">
        <v>23</v>
      </c>
      <c r="I10" s="51"/>
      <c r="J10" s="51"/>
      <c r="K10" s="9"/>
      <c r="L10" s="3" t="s">
        <v>2</v>
      </c>
      <c r="M10" s="1"/>
    </row>
    <row r="11" spans="1:13" x14ac:dyDescent="0.15">
      <c r="A11" s="3" t="s">
        <v>12</v>
      </c>
      <c r="B11" s="3">
        <v>8111</v>
      </c>
      <c r="C11" s="4" t="s">
        <v>86</v>
      </c>
      <c r="D11" s="48"/>
      <c r="E11" s="63"/>
      <c r="F11" s="63"/>
      <c r="G11" s="49"/>
      <c r="H11" s="51" t="s">
        <v>63</v>
      </c>
      <c r="I11" s="51"/>
      <c r="J11" s="51"/>
      <c r="K11" s="9"/>
      <c r="L11" s="3" t="s">
        <v>3</v>
      </c>
      <c r="M11" s="1"/>
    </row>
    <row r="12" spans="1:13" x14ac:dyDescent="0.15">
      <c r="A12" s="6" t="s">
        <v>12</v>
      </c>
      <c r="B12" s="6">
        <v>8112</v>
      </c>
      <c r="C12" s="7" t="s">
        <v>87</v>
      </c>
      <c r="D12" s="54"/>
      <c r="E12" s="64"/>
      <c r="F12" s="64"/>
      <c r="G12" s="55"/>
      <c r="H12" s="58" t="s">
        <v>23</v>
      </c>
      <c r="I12" s="58"/>
      <c r="J12" s="58"/>
      <c r="K12" s="17"/>
      <c r="L12" s="6" t="s">
        <v>4</v>
      </c>
      <c r="M12" s="1"/>
    </row>
    <row r="13" spans="1:13" x14ac:dyDescent="0.15">
      <c r="A13" s="3" t="s">
        <v>12</v>
      </c>
      <c r="B13" s="3">
        <v>6109</v>
      </c>
      <c r="C13" s="4" t="s">
        <v>88</v>
      </c>
      <c r="D13" s="67" t="s">
        <v>24</v>
      </c>
      <c r="E13" s="67"/>
      <c r="F13" s="67"/>
      <c r="G13" s="67"/>
      <c r="H13" s="67"/>
      <c r="I13" s="68"/>
      <c r="J13" s="15" t="s">
        <v>62</v>
      </c>
      <c r="K13" s="4">
        <v>240</v>
      </c>
      <c r="L13" s="65" t="s">
        <v>2</v>
      </c>
    </row>
    <row r="14" spans="1:13" ht="13.5" customHeight="1" x14ac:dyDescent="0.15">
      <c r="A14" s="3" t="s">
        <v>12</v>
      </c>
      <c r="B14" s="3">
        <v>6105</v>
      </c>
      <c r="C14" s="4" t="s">
        <v>89</v>
      </c>
      <c r="D14" s="66" t="s">
        <v>127</v>
      </c>
      <c r="E14" s="66"/>
      <c r="F14" s="66"/>
      <c r="G14" s="66"/>
      <c r="H14" s="67" t="s">
        <v>16</v>
      </c>
      <c r="I14" s="67"/>
      <c r="J14" s="10" t="s">
        <v>25</v>
      </c>
      <c r="K14" s="4">
        <v>-376</v>
      </c>
      <c r="L14" s="65"/>
    </row>
    <row r="15" spans="1:13" x14ac:dyDescent="0.15">
      <c r="A15" s="3" t="s">
        <v>12</v>
      </c>
      <c r="B15" s="3">
        <v>6106</v>
      </c>
      <c r="C15" s="4" t="s">
        <v>90</v>
      </c>
      <c r="D15" s="66"/>
      <c r="E15" s="66"/>
      <c r="F15" s="66"/>
      <c r="G15" s="66"/>
      <c r="H15" s="67" t="s">
        <v>19</v>
      </c>
      <c r="I15" s="67"/>
      <c r="J15" s="10" t="s">
        <v>26</v>
      </c>
      <c r="K15" s="4">
        <v>-752</v>
      </c>
      <c r="L15" s="65"/>
    </row>
    <row r="16" spans="1:13" x14ac:dyDescent="0.15">
      <c r="A16" s="3" t="s">
        <v>12</v>
      </c>
      <c r="B16" s="3">
        <v>5010</v>
      </c>
      <c r="C16" s="4" t="s">
        <v>91</v>
      </c>
      <c r="D16" s="67" t="s">
        <v>28</v>
      </c>
      <c r="E16" s="67"/>
      <c r="F16" s="67"/>
      <c r="G16" s="67"/>
      <c r="H16" s="67"/>
      <c r="I16" s="68"/>
      <c r="J16" s="15" t="s">
        <v>27</v>
      </c>
      <c r="K16" s="4">
        <v>100</v>
      </c>
      <c r="L16" s="65"/>
    </row>
    <row r="17" spans="1:12" x14ac:dyDescent="0.15">
      <c r="A17" s="3" t="s">
        <v>12</v>
      </c>
      <c r="B17" s="3">
        <v>5002</v>
      </c>
      <c r="C17" s="4" t="s">
        <v>92</v>
      </c>
      <c r="D17" s="67" t="s">
        <v>30</v>
      </c>
      <c r="E17" s="67"/>
      <c r="F17" s="67"/>
      <c r="G17" s="67"/>
      <c r="H17" s="67"/>
      <c r="I17" s="68"/>
      <c r="J17" s="15" t="s">
        <v>29</v>
      </c>
      <c r="K17" s="4">
        <v>225</v>
      </c>
      <c r="L17" s="65"/>
    </row>
    <row r="18" spans="1:12" x14ac:dyDescent="0.15">
      <c r="A18" s="3" t="s">
        <v>12</v>
      </c>
      <c r="B18" s="3">
        <v>5003</v>
      </c>
      <c r="C18" s="4" t="s">
        <v>93</v>
      </c>
      <c r="D18" s="67" t="s">
        <v>32</v>
      </c>
      <c r="E18" s="67"/>
      <c r="F18" s="67"/>
      <c r="G18" s="67"/>
      <c r="H18" s="67"/>
      <c r="I18" s="68"/>
      <c r="J18" s="15" t="s">
        <v>31</v>
      </c>
      <c r="K18" s="4">
        <v>150</v>
      </c>
      <c r="L18" s="65"/>
    </row>
    <row r="19" spans="1:12" x14ac:dyDescent="0.15">
      <c r="A19" s="3" t="s">
        <v>12</v>
      </c>
      <c r="B19" s="3">
        <v>5004</v>
      </c>
      <c r="C19" s="4" t="s">
        <v>94</v>
      </c>
      <c r="D19" s="67" t="s">
        <v>33</v>
      </c>
      <c r="E19" s="67"/>
      <c r="F19" s="67"/>
      <c r="G19" s="67"/>
      <c r="H19" s="67"/>
      <c r="I19" s="68"/>
      <c r="J19" s="15" t="s">
        <v>31</v>
      </c>
      <c r="K19" s="4">
        <v>150</v>
      </c>
      <c r="L19" s="65"/>
    </row>
    <row r="20" spans="1:12" ht="13.5" customHeight="1" x14ac:dyDescent="0.15">
      <c r="A20" s="3" t="s">
        <v>12</v>
      </c>
      <c r="B20" s="3">
        <v>5006</v>
      </c>
      <c r="C20" s="4" t="s">
        <v>95</v>
      </c>
      <c r="D20" s="69" t="s">
        <v>35</v>
      </c>
      <c r="E20" s="69"/>
      <c r="F20" s="69" t="s">
        <v>36</v>
      </c>
      <c r="G20" s="69"/>
      <c r="H20" s="67" t="s">
        <v>37</v>
      </c>
      <c r="I20" s="67"/>
      <c r="J20" s="10" t="s">
        <v>34</v>
      </c>
      <c r="K20" s="4">
        <v>480</v>
      </c>
      <c r="L20" s="65"/>
    </row>
    <row r="21" spans="1:12" x14ac:dyDescent="0.15">
      <c r="A21" s="3" t="s">
        <v>12</v>
      </c>
      <c r="B21" s="3">
        <v>5007</v>
      </c>
      <c r="C21" s="4" t="s">
        <v>96</v>
      </c>
      <c r="D21" s="69"/>
      <c r="E21" s="69"/>
      <c r="F21" s="69"/>
      <c r="G21" s="69"/>
      <c r="H21" s="67" t="s">
        <v>38</v>
      </c>
      <c r="I21" s="67"/>
      <c r="J21" s="10" t="s">
        <v>34</v>
      </c>
      <c r="K21" s="4">
        <v>480</v>
      </c>
      <c r="L21" s="65"/>
    </row>
    <row r="22" spans="1:12" x14ac:dyDescent="0.15">
      <c r="A22" s="3" t="s">
        <v>12</v>
      </c>
      <c r="B22" s="3">
        <v>5008</v>
      </c>
      <c r="C22" s="4" t="s">
        <v>97</v>
      </c>
      <c r="D22" s="69"/>
      <c r="E22" s="69"/>
      <c r="F22" s="69"/>
      <c r="G22" s="69"/>
      <c r="H22" s="67" t="s">
        <v>39</v>
      </c>
      <c r="I22" s="67"/>
      <c r="J22" s="10" t="s">
        <v>34</v>
      </c>
      <c r="K22" s="4">
        <v>480</v>
      </c>
      <c r="L22" s="65"/>
    </row>
    <row r="23" spans="1:12" x14ac:dyDescent="0.15">
      <c r="A23" s="3" t="s">
        <v>12</v>
      </c>
      <c r="B23" s="3">
        <v>5009</v>
      </c>
      <c r="C23" s="4" t="s">
        <v>98</v>
      </c>
      <c r="D23" s="69"/>
      <c r="E23" s="69"/>
      <c r="F23" s="50" t="s">
        <v>41</v>
      </c>
      <c r="G23" s="50"/>
      <c r="H23" s="67" t="s">
        <v>42</v>
      </c>
      <c r="I23" s="67"/>
      <c r="J23" s="10" t="s">
        <v>40</v>
      </c>
      <c r="K23" s="4">
        <v>700</v>
      </c>
      <c r="L23" s="65"/>
    </row>
    <row r="24" spans="1:12" x14ac:dyDescent="0.15">
      <c r="A24" s="3" t="s">
        <v>12</v>
      </c>
      <c r="B24" s="3">
        <v>5005</v>
      </c>
      <c r="C24" s="4" t="s">
        <v>99</v>
      </c>
      <c r="D24" s="67" t="s">
        <v>44</v>
      </c>
      <c r="E24" s="67"/>
      <c r="F24" s="67"/>
      <c r="G24" s="67"/>
      <c r="H24" s="67"/>
      <c r="I24" s="68"/>
      <c r="J24" s="15" t="s">
        <v>43</v>
      </c>
      <c r="K24" s="4">
        <v>120</v>
      </c>
      <c r="L24" s="65"/>
    </row>
    <row r="25" spans="1:12" ht="13.5" customHeight="1" x14ac:dyDescent="0.15">
      <c r="A25" s="3" t="s">
        <v>12</v>
      </c>
      <c r="B25" s="3">
        <v>6107</v>
      </c>
      <c r="C25" s="4" t="s">
        <v>100</v>
      </c>
      <c r="D25" s="69" t="s">
        <v>46</v>
      </c>
      <c r="E25" s="69"/>
      <c r="F25" s="66" t="s">
        <v>226</v>
      </c>
      <c r="G25" s="66"/>
      <c r="H25" s="67" t="s">
        <v>16</v>
      </c>
      <c r="I25" s="67"/>
      <c r="J25" s="10" t="s">
        <v>45</v>
      </c>
      <c r="K25" s="4">
        <v>72</v>
      </c>
      <c r="L25" s="65"/>
    </row>
    <row r="26" spans="1:12" x14ac:dyDescent="0.15">
      <c r="A26" s="3" t="s">
        <v>12</v>
      </c>
      <c r="B26" s="3">
        <v>6108</v>
      </c>
      <c r="C26" s="4" t="s">
        <v>101</v>
      </c>
      <c r="D26" s="69"/>
      <c r="E26" s="69"/>
      <c r="F26" s="66"/>
      <c r="G26" s="66"/>
      <c r="H26" s="67" t="s">
        <v>48</v>
      </c>
      <c r="I26" s="67"/>
      <c r="J26" s="10" t="s">
        <v>47</v>
      </c>
      <c r="K26" s="4">
        <v>144</v>
      </c>
      <c r="L26" s="65"/>
    </row>
    <row r="27" spans="1:12" x14ac:dyDescent="0.15">
      <c r="A27" s="3" t="s">
        <v>12</v>
      </c>
      <c r="B27" s="3">
        <v>6101</v>
      </c>
      <c r="C27" s="4" t="s">
        <v>102</v>
      </c>
      <c r="D27" s="69"/>
      <c r="E27" s="69"/>
      <c r="F27" s="66" t="s">
        <v>227</v>
      </c>
      <c r="G27" s="66"/>
      <c r="H27" s="67" t="s">
        <v>16</v>
      </c>
      <c r="I27" s="67"/>
      <c r="J27" s="10" t="s">
        <v>49</v>
      </c>
      <c r="K27" s="4">
        <v>48</v>
      </c>
      <c r="L27" s="65"/>
    </row>
    <row r="28" spans="1:12" x14ac:dyDescent="0.15">
      <c r="A28" s="3" t="s">
        <v>12</v>
      </c>
      <c r="B28" s="3">
        <v>6102</v>
      </c>
      <c r="C28" s="4" t="s">
        <v>103</v>
      </c>
      <c r="D28" s="69"/>
      <c r="E28" s="69"/>
      <c r="F28" s="66"/>
      <c r="G28" s="66"/>
      <c r="H28" s="67" t="s">
        <v>48</v>
      </c>
      <c r="I28" s="67"/>
      <c r="J28" s="10" t="s">
        <v>50</v>
      </c>
      <c r="K28" s="4">
        <v>96</v>
      </c>
      <c r="L28" s="65"/>
    </row>
    <row r="29" spans="1:12" x14ac:dyDescent="0.15">
      <c r="A29" s="3" t="s">
        <v>12</v>
      </c>
      <c r="B29" s="3">
        <v>6103</v>
      </c>
      <c r="C29" s="4" t="s">
        <v>104</v>
      </c>
      <c r="D29" s="69"/>
      <c r="E29" s="69"/>
      <c r="F29" s="66" t="s">
        <v>52</v>
      </c>
      <c r="G29" s="66"/>
      <c r="H29" s="67" t="s">
        <v>16</v>
      </c>
      <c r="I29" s="67"/>
      <c r="J29" s="10" t="s">
        <v>51</v>
      </c>
      <c r="K29" s="4">
        <v>24</v>
      </c>
      <c r="L29" s="65"/>
    </row>
    <row r="30" spans="1:12" x14ac:dyDescent="0.15">
      <c r="A30" s="3" t="s">
        <v>12</v>
      </c>
      <c r="B30" s="3">
        <v>6104</v>
      </c>
      <c r="C30" s="4" t="s">
        <v>105</v>
      </c>
      <c r="D30" s="69"/>
      <c r="E30" s="69"/>
      <c r="F30" s="66"/>
      <c r="G30" s="66"/>
      <c r="H30" s="70" t="s">
        <v>48</v>
      </c>
      <c r="I30" s="70"/>
      <c r="J30" s="10" t="s">
        <v>49</v>
      </c>
      <c r="K30" s="4">
        <v>48</v>
      </c>
      <c r="L30" s="65"/>
    </row>
    <row r="31" spans="1:12" s="28" customFormat="1" x14ac:dyDescent="0.15">
      <c r="A31" s="29" t="s">
        <v>12</v>
      </c>
      <c r="B31" s="29">
        <v>4002</v>
      </c>
      <c r="C31" s="33" t="s">
        <v>223</v>
      </c>
      <c r="D31" s="78" t="s">
        <v>225</v>
      </c>
      <c r="E31" s="79"/>
      <c r="F31" s="89" t="s">
        <v>228</v>
      </c>
      <c r="G31" s="90"/>
      <c r="H31" s="85"/>
      <c r="I31" s="86"/>
      <c r="J31" s="34" t="s">
        <v>231</v>
      </c>
      <c r="K31" s="33">
        <v>200</v>
      </c>
      <c r="L31" s="65"/>
    </row>
    <row r="32" spans="1:12" s="28" customFormat="1" x14ac:dyDescent="0.15">
      <c r="A32" s="29" t="s">
        <v>12</v>
      </c>
      <c r="B32" s="29">
        <v>4003</v>
      </c>
      <c r="C32" s="33" t="s">
        <v>224</v>
      </c>
      <c r="D32" s="80"/>
      <c r="E32" s="81"/>
      <c r="F32" s="89" t="s">
        <v>229</v>
      </c>
      <c r="G32" s="90"/>
      <c r="H32" s="87" t="s">
        <v>254</v>
      </c>
      <c r="I32" s="88"/>
      <c r="J32" s="34" t="s">
        <v>230</v>
      </c>
      <c r="K32" s="33">
        <v>100</v>
      </c>
      <c r="L32" s="65"/>
    </row>
    <row r="33" spans="1:13" ht="13.5" customHeight="1" x14ac:dyDescent="0.15">
      <c r="A33" s="19" t="s">
        <v>12</v>
      </c>
      <c r="B33" s="19">
        <v>6100</v>
      </c>
      <c r="C33" s="4" t="s">
        <v>106</v>
      </c>
      <c r="D33" s="69" t="s">
        <v>53</v>
      </c>
      <c r="E33" s="69"/>
      <c r="F33" s="67" t="s">
        <v>54</v>
      </c>
      <c r="G33" s="68"/>
      <c r="H33" s="82" t="s">
        <v>167</v>
      </c>
      <c r="I33" s="83"/>
      <c r="J33" s="51"/>
      <c r="K33" s="9"/>
      <c r="L33" s="65"/>
      <c r="M33" s="1"/>
    </row>
    <row r="34" spans="1:13" x14ac:dyDescent="0.15">
      <c r="A34" s="19" t="s">
        <v>12</v>
      </c>
      <c r="B34" s="19">
        <v>6110</v>
      </c>
      <c r="C34" s="4" t="s">
        <v>107</v>
      </c>
      <c r="D34" s="69"/>
      <c r="E34" s="69"/>
      <c r="F34" s="67" t="s">
        <v>55</v>
      </c>
      <c r="G34" s="68"/>
      <c r="H34" s="84" t="s">
        <v>168</v>
      </c>
      <c r="I34" s="51"/>
      <c r="J34" s="51"/>
      <c r="K34" s="9"/>
      <c r="L34" s="65"/>
      <c r="M34" s="1"/>
    </row>
    <row r="35" spans="1:13" x14ac:dyDescent="0.15">
      <c r="A35" s="19" t="s">
        <v>12</v>
      </c>
      <c r="B35" s="19">
        <v>6111</v>
      </c>
      <c r="C35" s="4" t="s">
        <v>108</v>
      </c>
      <c r="D35" s="69"/>
      <c r="E35" s="69"/>
      <c r="F35" s="67" t="s">
        <v>56</v>
      </c>
      <c r="G35" s="68"/>
      <c r="H35" s="84" t="s">
        <v>169</v>
      </c>
      <c r="I35" s="51"/>
      <c r="J35" s="51"/>
      <c r="K35" s="9"/>
      <c r="L35" s="65"/>
      <c r="M35" s="1"/>
    </row>
    <row r="36" spans="1:13" x14ac:dyDescent="0.15">
      <c r="A36" s="19" t="s">
        <v>12</v>
      </c>
      <c r="B36" s="19">
        <v>6113</v>
      </c>
      <c r="C36" s="4" t="s">
        <v>109</v>
      </c>
      <c r="D36" s="69"/>
      <c r="E36" s="69"/>
      <c r="F36" s="67" t="s">
        <v>57</v>
      </c>
      <c r="G36" s="68"/>
      <c r="H36" s="84" t="s">
        <v>170</v>
      </c>
      <c r="I36" s="51"/>
      <c r="J36" s="51"/>
      <c r="K36" s="9"/>
      <c r="L36" s="65"/>
      <c r="M36" s="1"/>
    </row>
    <row r="37" spans="1:13" x14ac:dyDescent="0.15">
      <c r="A37" s="19" t="s">
        <v>12</v>
      </c>
      <c r="B37" s="19">
        <v>6115</v>
      </c>
      <c r="C37" s="4" t="s">
        <v>172</v>
      </c>
      <c r="D37" s="69"/>
      <c r="E37" s="69"/>
      <c r="F37" s="67" t="s">
        <v>166</v>
      </c>
      <c r="G37" s="68"/>
      <c r="H37" s="84" t="s">
        <v>171</v>
      </c>
      <c r="I37" s="51"/>
      <c r="J37" s="51"/>
      <c r="K37" s="9"/>
      <c r="L37" s="65"/>
      <c r="M37" s="1"/>
    </row>
    <row r="38" spans="1:13" s="37" customFormat="1" ht="13.5" customHeight="1" x14ac:dyDescent="0.15">
      <c r="A38" s="29" t="s">
        <v>232</v>
      </c>
      <c r="B38" s="29">
        <v>6201</v>
      </c>
      <c r="C38" s="33" t="s">
        <v>233</v>
      </c>
      <c r="D38" s="40" t="s">
        <v>236</v>
      </c>
      <c r="E38" s="41"/>
      <c r="F38" s="41"/>
      <c r="G38" s="41"/>
      <c r="H38" s="41"/>
      <c r="I38" s="41"/>
      <c r="J38" s="34" t="s">
        <v>234</v>
      </c>
      <c r="K38" s="35">
        <v>5</v>
      </c>
      <c r="L38" s="36" t="s">
        <v>235</v>
      </c>
      <c r="M38" s="21"/>
    </row>
    <row r="39" spans="1:13" x14ac:dyDescent="0.15">
      <c r="A39" s="71" t="s">
        <v>58</v>
      </c>
      <c r="B39" s="71"/>
      <c r="C39" s="71"/>
      <c r="D39" s="71"/>
      <c r="E39" s="71"/>
      <c r="F39" s="71"/>
      <c r="G39" s="71"/>
      <c r="H39" s="71"/>
      <c r="I39" s="71"/>
      <c r="J39" s="71"/>
      <c r="K39" s="71"/>
      <c r="L39" s="71"/>
      <c r="M39" s="1"/>
    </row>
    <row r="40" spans="1:13" ht="13.5" customHeight="1" x14ac:dyDescent="0.15">
      <c r="A40" s="42" t="s">
        <v>5</v>
      </c>
      <c r="B40" s="42"/>
      <c r="C40" s="42" t="s">
        <v>6</v>
      </c>
      <c r="D40" s="42" t="s">
        <v>7</v>
      </c>
      <c r="E40" s="42"/>
      <c r="F40" s="42"/>
      <c r="G40" s="42"/>
      <c r="H40" s="42"/>
      <c r="I40" s="42"/>
      <c r="J40" s="42"/>
      <c r="K40" s="45" t="s">
        <v>65</v>
      </c>
      <c r="L40" s="42" t="s">
        <v>8</v>
      </c>
      <c r="M40" s="1"/>
    </row>
    <row r="41" spans="1:13" x14ac:dyDescent="0.15">
      <c r="A41" s="3" t="s">
        <v>0</v>
      </c>
      <c r="B41" s="3" t="s">
        <v>1</v>
      </c>
      <c r="C41" s="42"/>
      <c r="D41" s="42"/>
      <c r="E41" s="42"/>
      <c r="F41" s="42"/>
      <c r="G41" s="42"/>
      <c r="H41" s="42"/>
      <c r="I41" s="42"/>
      <c r="J41" s="42"/>
      <c r="K41" s="45"/>
      <c r="L41" s="42"/>
      <c r="M41" s="1"/>
    </row>
    <row r="42" spans="1:13" ht="13.5" customHeight="1" x14ac:dyDescent="0.15">
      <c r="A42" s="3" t="s">
        <v>12</v>
      </c>
      <c r="B42" s="3">
        <v>8001</v>
      </c>
      <c r="C42" s="4" t="s">
        <v>110</v>
      </c>
      <c r="D42" s="46" t="s">
        <v>78</v>
      </c>
      <c r="E42" s="47"/>
      <c r="F42" s="67" t="s">
        <v>16</v>
      </c>
      <c r="G42" s="67"/>
      <c r="H42" s="67"/>
      <c r="I42" s="10" t="s">
        <v>70</v>
      </c>
      <c r="J42" s="72" t="s">
        <v>59</v>
      </c>
      <c r="K42" s="5">
        <v>1153</v>
      </c>
      <c r="L42" s="3" t="s">
        <v>2</v>
      </c>
      <c r="M42" s="1" t="s">
        <v>10</v>
      </c>
    </row>
    <row r="43" spans="1:13" x14ac:dyDescent="0.15">
      <c r="A43" s="3" t="s">
        <v>12</v>
      </c>
      <c r="B43" s="3">
        <v>8002</v>
      </c>
      <c r="C43" s="4" t="s">
        <v>111</v>
      </c>
      <c r="D43" s="48"/>
      <c r="E43" s="49"/>
      <c r="F43" s="67"/>
      <c r="G43" s="67"/>
      <c r="H43" s="67"/>
      <c r="I43" s="10" t="s">
        <v>71</v>
      </c>
      <c r="J43" s="73"/>
      <c r="K43" s="4">
        <v>38</v>
      </c>
      <c r="L43" s="3" t="s">
        <v>3</v>
      </c>
      <c r="M43" s="1"/>
    </row>
    <row r="44" spans="1:13" x14ac:dyDescent="0.15">
      <c r="A44" s="3" t="s">
        <v>12</v>
      </c>
      <c r="B44" s="3">
        <v>8011</v>
      </c>
      <c r="C44" s="4" t="s">
        <v>112</v>
      </c>
      <c r="D44" s="48"/>
      <c r="E44" s="49"/>
      <c r="F44" s="67" t="s">
        <v>19</v>
      </c>
      <c r="G44" s="67"/>
      <c r="H44" s="67"/>
      <c r="I44" s="10" t="s">
        <v>72</v>
      </c>
      <c r="J44" s="73"/>
      <c r="K44" s="5">
        <v>2364</v>
      </c>
      <c r="L44" s="3" t="s">
        <v>2</v>
      </c>
      <c r="M44" s="1"/>
    </row>
    <row r="45" spans="1:13" x14ac:dyDescent="0.15">
      <c r="A45" s="3" t="s">
        <v>12</v>
      </c>
      <c r="B45" s="3">
        <v>8012</v>
      </c>
      <c r="C45" s="4" t="s">
        <v>113</v>
      </c>
      <c r="D45" s="48"/>
      <c r="E45" s="49"/>
      <c r="F45" s="67"/>
      <c r="G45" s="67"/>
      <c r="H45" s="67"/>
      <c r="I45" s="10" t="s">
        <v>73</v>
      </c>
      <c r="J45" s="73"/>
      <c r="K45" s="4">
        <v>78</v>
      </c>
      <c r="L45" s="3" t="s">
        <v>3</v>
      </c>
      <c r="M45" s="1"/>
    </row>
    <row r="46" spans="1:13" x14ac:dyDescent="0.15">
      <c r="A46" s="6" t="s">
        <v>12</v>
      </c>
      <c r="B46" s="6">
        <v>8003</v>
      </c>
      <c r="C46" s="7" t="s">
        <v>114</v>
      </c>
      <c r="D46" s="52"/>
      <c r="E46" s="53"/>
      <c r="F46" s="74" t="s">
        <v>66</v>
      </c>
      <c r="G46" s="56"/>
      <c r="H46" s="12" t="s">
        <v>67</v>
      </c>
      <c r="I46" s="13" t="s">
        <v>74</v>
      </c>
      <c r="J46" s="75"/>
      <c r="K46" s="7">
        <v>265</v>
      </c>
      <c r="L46" s="59" t="s">
        <v>4</v>
      </c>
      <c r="M46" s="1"/>
    </row>
    <row r="47" spans="1:13" x14ac:dyDescent="0.15">
      <c r="A47" s="6" t="s">
        <v>12</v>
      </c>
      <c r="B47" s="6">
        <v>8013</v>
      </c>
      <c r="C47" s="7" t="s">
        <v>115</v>
      </c>
      <c r="D47" s="54"/>
      <c r="E47" s="55"/>
      <c r="F47" s="74" t="s">
        <v>68</v>
      </c>
      <c r="G47" s="56"/>
      <c r="H47" s="12" t="s">
        <v>69</v>
      </c>
      <c r="I47" s="13" t="s">
        <v>75</v>
      </c>
      <c r="J47" s="76"/>
      <c r="K47" s="7">
        <v>272</v>
      </c>
      <c r="L47" s="59"/>
      <c r="M47" s="1"/>
    </row>
    <row r="48" spans="1:13" x14ac:dyDescent="0.15">
      <c r="A48" s="71" t="s">
        <v>60</v>
      </c>
      <c r="B48" s="71"/>
      <c r="C48" s="71"/>
      <c r="D48" s="71"/>
      <c r="E48" s="71"/>
      <c r="F48" s="71"/>
      <c r="G48" s="71"/>
      <c r="H48" s="71"/>
      <c r="I48" s="71"/>
      <c r="J48" s="71"/>
      <c r="K48" s="71"/>
      <c r="L48" s="71"/>
      <c r="M48" s="1"/>
    </row>
    <row r="49" spans="1:13" x14ac:dyDescent="0.15">
      <c r="A49" s="42" t="s">
        <v>5</v>
      </c>
      <c r="B49" s="42"/>
      <c r="C49" s="42" t="s">
        <v>6</v>
      </c>
      <c r="D49" s="42" t="s">
        <v>7</v>
      </c>
      <c r="E49" s="42"/>
      <c r="F49" s="42"/>
      <c r="G49" s="42"/>
      <c r="H49" s="42"/>
      <c r="I49" s="42"/>
      <c r="J49" s="42"/>
      <c r="K49" s="45" t="s">
        <v>65</v>
      </c>
      <c r="L49" s="42" t="s">
        <v>8</v>
      </c>
      <c r="M49" s="1"/>
    </row>
    <row r="50" spans="1:13" x14ac:dyDescent="0.15">
      <c r="A50" s="3" t="s">
        <v>0</v>
      </c>
      <c r="B50" s="3" t="s">
        <v>1</v>
      </c>
      <c r="C50" s="42"/>
      <c r="D50" s="42"/>
      <c r="E50" s="42"/>
      <c r="F50" s="42"/>
      <c r="G50" s="42"/>
      <c r="H50" s="42"/>
      <c r="I50" s="42"/>
      <c r="J50" s="42"/>
      <c r="K50" s="42"/>
      <c r="L50" s="42"/>
      <c r="M50" s="1"/>
    </row>
    <row r="51" spans="1:13" ht="13.5" customHeight="1" x14ac:dyDescent="0.15">
      <c r="A51" s="3" t="s">
        <v>12</v>
      </c>
      <c r="B51" s="3">
        <v>9001</v>
      </c>
      <c r="C51" s="4" t="s">
        <v>116</v>
      </c>
      <c r="D51" s="46" t="s">
        <v>78</v>
      </c>
      <c r="E51" s="47"/>
      <c r="F51" s="67" t="s">
        <v>16</v>
      </c>
      <c r="G51" s="67"/>
      <c r="H51" s="67"/>
      <c r="I51" s="10" t="s">
        <v>70</v>
      </c>
      <c r="J51" s="72" t="s">
        <v>61</v>
      </c>
      <c r="K51" s="5">
        <v>1153</v>
      </c>
      <c r="L51" s="11" t="s">
        <v>2</v>
      </c>
      <c r="M51" s="1" t="s">
        <v>10</v>
      </c>
    </row>
    <row r="52" spans="1:13" x14ac:dyDescent="0.15">
      <c r="A52" s="3" t="s">
        <v>12</v>
      </c>
      <c r="B52" s="3">
        <v>9002</v>
      </c>
      <c r="C52" s="4" t="s">
        <v>117</v>
      </c>
      <c r="D52" s="48"/>
      <c r="E52" s="49"/>
      <c r="F52" s="67"/>
      <c r="G52" s="67"/>
      <c r="H52" s="67"/>
      <c r="I52" s="10" t="s">
        <v>71</v>
      </c>
      <c r="J52" s="73"/>
      <c r="K52" s="4">
        <v>38</v>
      </c>
      <c r="L52" s="11" t="s">
        <v>3</v>
      </c>
      <c r="M52" s="1"/>
    </row>
    <row r="53" spans="1:13" x14ac:dyDescent="0.15">
      <c r="A53" s="3" t="s">
        <v>12</v>
      </c>
      <c r="B53" s="3">
        <v>9011</v>
      </c>
      <c r="C53" s="4" t="s">
        <v>118</v>
      </c>
      <c r="D53" s="48"/>
      <c r="E53" s="49"/>
      <c r="F53" s="67" t="s">
        <v>19</v>
      </c>
      <c r="G53" s="67"/>
      <c r="H53" s="67"/>
      <c r="I53" s="10" t="s">
        <v>72</v>
      </c>
      <c r="J53" s="73"/>
      <c r="K53" s="5">
        <v>2364</v>
      </c>
      <c r="L53" s="11" t="s">
        <v>2</v>
      </c>
      <c r="M53" s="1"/>
    </row>
    <row r="54" spans="1:13" x14ac:dyDescent="0.15">
      <c r="A54" s="3" t="s">
        <v>12</v>
      </c>
      <c r="B54" s="3">
        <v>9012</v>
      </c>
      <c r="C54" s="4" t="s">
        <v>119</v>
      </c>
      <c r="D54" s="48"/>
      <c r="E54" s="49"/>
      <c r="F54" s="67"/>
      <c r="G54" s="67"/>
      <c r="H54" s="67"/>
      <c r="I54" s="10" t="s">
        <v>73</v>
      </c>
      <c r="J54" s="73"/>
      <c r="K54" s="4">
        <v>78</v>
      </c>
      <c r="L54" s="11" t="s">
        <v>3</v>
      </c>
      <c r="M54" s="1"/>
    </row>
    <row r="55" spans="1:13" x14ac:dyDescent="0.15">
      <c r="A55" s="6" t="s">
        <v>12</v>
      </c>
      <c r="B55" s="6">
        <v>9003</v>
      </c>
      <c r="C55" s="7" t="s">
        <v>120</v>
      </c>
      <c r="D55" s="52"/>
      <c r="E55" s="53"/>
      <c r="F55" s="74" t="s">
        <v>66</v>
      </c>
      <c r="G55" s="56"/>
      <c r="H55" s="14" t="s">
        <v>76</v>
      </c>
      <c r="I55" s="13" t="s">
        <v>74</v>
      </c>
      <c r="J55" s="75"/>
      <c r="K55" s="7">
        <v>265</v>
      </c>
      <c r="L55" s="59" t="s">
        <v>4</v>
      </c>
      <c r="M55" s="1"/>
    </row>
    <row r="56" spans="1:13" x14ac:dyDescent="0.15">
      <c r="A56" s="6" t="s">
        <v>12</v>
      </c>
      <c r="B56" s="6">
        <v>9013</v>
      </c>
      <c r="C56" s="7" t="s">
        <v>121</v>
      </c>
      <c r="D56" s="54"/>
      <c r="E56" s="55"/>
      <c r="F56" s="74" t="s">
        <v>68</v>
      </c>
      <c r="G56" s="56"/>
      <c r="H56" s="14" t="s">
        <v>69</v>
      </c>
      <c r="I56" s="13" t="s">
        <v>75</v>
      </c>
      <c r="J56" s="76"/>
      <c r="K56" s="7">
        <v>272</v>
      </c>
      <c r="L56" s="59"/>
      <c r="M56" s="1"/>
    </row>
    <row r="57" spans="1:13" x14ac:dyDescent="0.15">
      <c r="B57" s="2" t="s">
        <v>14</v>
      </c>
      <c r="C57" s="1"/>
      <c r="D57" s="1"/>
      <c r="E57" s="1"/>
      <c r="F57" s="1"/>
      <c r="G57" s="1"/>
      <c r="H57" s="1"/>
      <c r="I57" s="1"/>
      <c r="J57" s="1"/>
      <c r="K57" s="1"/>
      <c r="L57" s="1"/>
      <c r="M57" s="1"/>
    </row>
    <row r="58" spans="1:13" x14ac:dyDescent="0.15">
      <c r="A58" s="77" t="s">
        <v>217</v>
      </c>
      <c r="B58" s="77"/>
      <c r="C58" s="77"/>
      <c r="D58" s="77"/>
      <c r="E58" s="77"/>
      <c r="F58" s="77"/>
      <c r="G58" s="77"/>
      <c r="H58" s="77"/>
      <c r="I58" s="77"/>
      <c r="J58" s="77"/>
      <c r="K58" s="77"/>
      <c r="L58" s="77"/>
    </row>
  </sheetData>
  <mergeCells count="99">
    <mergeCell ref="D31:E32"/>
    <mergeCell ref="D33:E37"/>
    <mergeCell ref="F33:G33"/>
    <mergeCell ref="H33:J33"/>
    <mergeCell ref="F34:G34"/>
    <mergeCell ref="H34:J34"/>
    <mergeCell ref="F35:G35"/>
    <mergeCell ref="H35:J35"/>
    <mergeCell ref="F36:G36"/>
    <mergeCell ref="H36:J36"/>
    <mergeCell ref="F37:G37"/>
    <mergeCell ref="H37:J37"/>
    <mergeCell ref="H31:I31"/>
    <mergeCell ref="H32:I32"/>
    <mergeCell ref="F31:G31"/>
    <mergeCell ref="F32:G32"/>
    <mergeCell ref="L55:L56"/>
    <mergeCell ref="F56:G56"/>
    <mergeCell ref="A58:L58"/>
    <mergeCell ref="D51:E54"/>
    <mergeCell ref="F51:H52"/>
    <mergeCell ref="J51:J54"/>
    <mergeCell ref="F53:H54"/>
    <mergeCell ref="D55:E56"/>
    <mergeCell ref="F55:G55"/>
    <mergeCell ref="J55:J56"/>
    <mergeCell ref="L46:L47"/>
    <mergeCell ref="F47:G47"/>
    <mergeCell ref="A48:L48"/>
    <mergeCell ref="A49:B49"/>
    <mergeCell ref="C49:C50"/>
    <mergeCell ref="D49:J50"/>
    <mergeCell ref="K49:K50"/>
    <mergeCell ref="L49:L50"/>
    <mergeCell ref="D42:E45"/>
    <mergeCell ref="F42:H43"/>
    <mergeCell ref="J42:J45"/>
    <mergeCell ref="F44:H45"/>
    <mergeCell ref="D46:E47"/>
    <mergeCell ref="F46:G46"/>
    <mergeCell ref="J46:J47"/>
    <mergeCell ref="A39:L39"/>
    <mergeCell ref="A40:B40"/>
    <mergeCell ref="C40:C41"/>
    <mergeCell ref="D40:J41"/>
    <mergeCell ref="K40:K41"/>
    <mergeCell ref="L40:L41"/>
    <mergeCell ref="F23:G23"/>
    <mergeCell ref="H23:I23"/>
    <mergeCell ref="D24:I24"/>
    <mergeCell ref="D25:E30"/>
    <mergeCell ref="F25:G26"/>
    <mergeCell ref="H25:I25"/>
    <mergeCell ref="H26:I26"/>
    <mergeCell ref="F27:G28"/>
    <mergeCell ref="H27:I27"/>
    <mergeCell ref="H28:I28"/>
    <mergeCell ref="F29:G30"/>
    <mergeCell ref="H29:I29"/>
    <mergeCell ref="H30:I30"/>
    <mergeCell ref="D12:G12"/>
    <mergeCell ref="H12:J12"/>
    <mergeCell ref="L13:L37"/>
    <mergeCell ref="D14:G15"/>
    <mergeCell ref="H14:I14"/>
    <mergeCell ref="H15:I15"/>
    <mergeCell ref="D16:I16"/>
    <mergeCell ref="D17:I17"/>
    <mergeCell ref="D18:I18"/>
    <mergeCell ref="D19:I19"/>
    <mergeCell ref="D20:E23"/>
    <mergeCell ref="F20:G22"/>
    <mergeCell ref="D13:I13"/>
    <mergeCell ref="H20:I20"/>
    <mergeCell ref="H21:I21"/>
    <mergeCell ref="H22:I22"/>
    <mergeCell ref="I8:J8"/>
    <mergeCell ref="L8:L9"/>
    <mergeCell ref="F9:G9"/>
    <mergeCell ref="I9:J9"/>
    <mergeCell ref="D10:G11"/>
    <mergeCell ref="H10:J10"/>
    <mergeCell ref="H11:J11"/>
    <mergeCell ref="D38:I38"/>
    <mergeCell ref="L2:L3"/>
    <mergeCell ref="A1:K1"/>
    <mergeCell ref="A2:B2"/>
    <mergeCell ref="C2:C3"/>
    <mergeCell ref="D2:J3"/>
    <mergeCell ref="K2:K3"/>
    <mergeCell ref="D4:E7"/>
    <mergeCell ref="F4:H5"/>
    <mergeCell ref="I4:J4"/>
    <mergeCell ref="I5:J5"/>
    <mergeCell ref="F6:H7"/>
    <mergeCell ref="I6:J6"/>
    <mergeCell ref="I7:J7"/>
    <mergeCell ref="D8:E9"/>
    <mergeCell ref="F8:G8"/>
  </mergeCells>
  <phoneticPr fontId="1"/>
  <pageMargins left="0.7" right="0.7" top="0.75" bottom="0.75" header="0.3" footer="0.3"/>
  <pageSetup paperSize="9" scale="85" orientation="landscape" r:id="rId1"/>
  <rowBreaks count="1" manualBreakCount="1">
    <brk id="38"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1"/>
  <sheetViews>
    <sheetView tabSelected="1" view="pageBreakPreview" zoomScale="85" zoomScaleNormal="100" zoomScaleSheetLayoutView="85" workbookViewId="0">
      <selection activeCell="F31" sqref="F31:J33"/>
    </sheetView>
  </sheetViews>
  <sheetFormatPr defaultRowHeight="12" x14ac:dyDescent="0.15"/>
  <cols>
    <col min="1" max="2" width="4.375" style="22" customWidth="1"/>
    <col min="3" max="3" width="42.375" style="21" customWidth="1"/>
    <col min="4" max="4" width="11" style="21" customWidth="1"/>
    <col min="5" max="5" width="11.25" style="21" customWidth="1"/>
    <col min="6" max="6" width="16.25" style="21" customWidth="1"/>
    <col min="7" max="7" width="15" style="21" customWidth="1"/>
    <col min="8" max="8" width="10.25" style="21" customWidth="1"/>
    <col min="9" max="9" width="21.875" style="21" customWidth="1"/>
    <col min="10" max="10" width="16.5" style="21" customWidth="1"/>
    <col min="11" max="11" width="7.125" style="21" customWidth="1"/>
    <col min="12" max="12" width="7.125" style="27" customWidth="1"/>
    <col min="13" max="16384" width="9" style="21"/>
  </cols>
  <sheetData>
    <row r="1" spans="1:13" ht="39.75" customHeight="1" x14ac:dyDescent="0.15">
      <c r="A1" s="157" t="s">
        <v>251</v>
      </c>
      <c r="B1" s="157"/>
      <c r="C1" s="157"/>
      <c r="D1" s="157"/>
      <c r="E1" s="157"/>
      <c r="F1" s="157"/>
      <c r="G1" s="157"/>
      <c r="H1" s="157"/>
      <c r="I1" s="157"/>
      <c r="J1" s="157"/>
      <c r="K1" s="157"/>
      <c r="L1" s="157"/>
      <c r="M1" s="157"/>
    </row>
    <row r="2" spans="1:13" ht="13.5" customHeight="1" x14ac:dyDescent="0.15">
      <c r="A2" s="93" t="s">
        <v>5</v>
      </c>
      <c r="B2" s="93"/>
      <c r="C2" s="93" t="s">
        <v>6</v>
      </c>
      <c r="D2" s="123" t="s">
        <v>7</v>
      </c>
      <c r="E2" s="152"/>
      <c r="F2" s="152"/>
      <c r="G2" s="152"/>
      <c r="H2" s="152"/>
      <c r="I2" s="152"/>
      <c r="J2" s="124"/>
      <c r="K2" s="98" t="s">
        <v>128</v>
      </c>
      <c r="L2" s="146" t="s">
        <v>124</v>
      </c>
      <c r="M2" s="93" t="s">
        <v>8</v>
      </c>
    </row>
    <row r="3" spans="1:13" ht="13.5" customHeight="1" x14ac:dyDescent="0.15">
      <c r="A3" s="20" t="s">
        <v>0</v>
      </c>
      <c r="B3" s="20" t="s">
        <v>1</v>
      </c>
      <c r="C3" s="93"/>
      <c r="D3" s="153"/>
      <c r="E3" s="154"/>
      <c r="F3" s="154"/>
      <c r="G3" s="154"/>
      <c r="H3" s="154"/>
      <c r="I3" s="154"/>
      <c r="J3" s="155"/>
      <c r="K3" s="148"/>
      <c r="L3" s="146"/>
      <c r="M3" s="93"/>
    </row>
    <row r="4" spans="1:13" ht="13.5" customHeight="1" x14ac:dyDescent="0.15">
      <c r="A4" s="20" t="s">
        <v>13</v>
      </c>
      <c r="B4" s="20">
        <v>1001</v>
      </c>
      <c r="C4" s="149" t="s">
        <v>130</v>
      </c>
      <c r="D4" s="104" t="s">
        <v>215</v>
      </c>
      <c r="E4" s="129"/>
      <c r="F4" s="104" t="s">
        <v>173</v>
      </c>
      <c r="G4" s="105"/>
      <c r="H4" s="105"/>
      <c r="I4" s="105"/>
      <c r="J4" s="129"/>
      <c r="K4" s="23">
        <v>0.9</v>
      </c>
      <c r="L4" s="24">
        <v>288</v>
      </c>
      <c r="M4" s="98" t="s">
        <v>122</v>
      </c>
    </row>
    <row r="5" spans="1:13" ht="13.5" customHeight="1" x14ac:dyDescent="0.15">
      <c r="A5" s="20" t="s">
        <v>13</v>
      </c>
      <c r="B5" s="20">
        <v>1002</v>
      </c>
      <c r="C5" s="150"/>
      <c r="D5" s="106"/>
      <c r="E5" s="130"/>
      <c r="F5" s="106"/>
      <c r="G5" s="107"/>
      <c r="H5" s="107"/>
      <c r="I5" s="107"/>
      <c r="J5" s="130"/>
      <c r="K5" s="23">
        <v>0.8</v>
      </c>
      <c r="L5" s="24">
        <v>288</v>
      </c>
      <c r="M5" s="99"/>
    </row>
    <row r="6" spans="1:13" ht="13.5" customHeight="1" x14ac:dyDescent="0.15">
      <c r="A6" s="20" t="s">
        <v>13</v>
      </c>
      <c r="B6" s="20">
        <v>1003</v>
      </c>
      <c r="C6" s="151"/>
      <c r="D6" s="106"/>
      <c r="E6" s="130"/>
      <c r="F6" s="131"/>
      <c r="G6" s="132"/>
      <c r="H6" s="132"/>
      <c r="I6" s="132"/>
      <c r="J6" s="133"/>
      <c r="K6" s="23">
        <v>0.7</v>
      </c>
      <c r="L6" s="24">
        <v>288</v>
      </c>
      <c r="M6" s="100"/>
    </row>
    <row r="7" spans="1:13" ht="13.5" customHeight="1" x14ac:dyDescent="0.15">
      <c r="A7" s="20" t="s">
        <v>13</v>
      </c>
      <c r="B7" s="20">
        <v>1005</v>
      </c>
      <c r="C7" s="149" t="s">
        <v>175</v>
      </c>
      <c r="D7" s="106"/>
      <c r="E7" s="130"/>
      <c r="F7" s="104" t="s">
        <v>174</v>
      </c>
      <c r="G7" s="105"/>
      <c r="H7" s="105"/>
      <c r="I7" s="105"/>
      <c r="J7" s="129"/>
      <c r="K7" s="23">
        <v>0.9</v>
      </c>
      <c r="L7" s="24">
        <v>1153</v>
      </c>
      <c r="M7" s="98" t="s">
        <v>123</v>
      </c>
    </row>
    <row r="8" spans="1:13" ht="13.5" customHeight="1" x14ac:dyDescent="0.15">
      <c r="A8" s="20" t="s">
        <v>13</v>
      </c>
      <c r="B8" s="20">
        <v>1006</v>
      </c>
      <c r="C8" s="150"/>
      <c r="D8" s="106"/>
      <c r="E8" s="130"/>
      <c r="F8" s="106"/>
      <c r="G8" s="107"/>
      <c r="H8" s="107"/>
      <c r="I8" s="107"/>
      <c r="J8" s="130"/>
      <c r="K8" s="23">
        <v>0.8</v>
      </c>
      <c r="L8" s="24">
        <v>1153</v>
      </c>
      <c r="M8" s="99"/>
    </row>
    <row r="9" spans="1:13" ht="13.5" customHeight="1" x14ac:dyDescent="0.15">
      <c r="A9" s="20" t="s">
        <v>13</v>
      </c>
      <c r="B9" s="20">
        <v>1007</v>
      </c>
      <c r="C9" s="151"/>
      <c r="D9" s="106"/>
      <c r="E9" s="130"/>
      <c r="F9" s="131"/>
      <c r="G9" s="132"/>
      <c r="H9" s="132"/>
      <c r="I9" s="132"/>
      <c r="J9" s="133"/>
      <c r="K9" s="23">
        <v>0.7</v>
      </c>
      <c r="L9" s="24">
        <v>1153</v>
      </c>
      <c r="M9" s="100"/>
    </row>
    <row r="10" spans="1:13" ht="13.5" customHeight="1" x14ac:dyDescent="0.15">
      <c r="A10" s="20" t="s">
        <v>13</v>
      </c>
      <c r="B10" s="20">
        <v>1009</v>
      </c>
      <c r="C10" s="149" t="s">
        <v>132</v>
      </c>
      <c r="D10" s="106"/>
      <c r="E10" s="130"/>
      <c r="F10" s="134" t="s">
        <v>129</v>
      </c>
      <c r="G10" s="140"/>
      <c r="H10" s="116" t="s">
        <v>142</v>
      </c>
      <c r="I10" s="117"/>
      <c r="J10" s="110"/>
      <c r="K10" s="23">
        <v>0.9</v>
      </c>
      <c r="L10" s="24">
        <f>1153*0.05</f>
        <v>57.650000000000006</v>
      </c>
      <c r="M10" s="98" t="s">
        <v>2</v>
      </c>
    </row>
    <row r="11" spans="1:13" ht="13.5" customHeight="1" x14ac:dyDescent="0.15">
      <c r="A11" s="20" t="s">
        <v>13</v>
      </c>
      <c r="B11" s="20">
        <v>1010</v>
      </c>
      <c r="C11" s="150"/>
      <c r="D11" s="106"/>
      <c r="E11" s="130"/>
      <c r="F11" s="136"/>
      <c r="G11" s="141"/>
      <c r="H11" s="118"/>
      <c r="I11" s="119"/>
      <c r="J11" s="111"/>
      <c r="K11" s="23">
        <v>0.8</v>
      </c>
      <c r="L11" s="24">
        <f>1153*0.05</f>
        <v>57.650000000000006</v>
      </c>
      <c r="M11" s="99"/>
    </row>
    <row r="12" spans="1:13" ht="13.5" customHeight="1" x14ac:dyDescent="0.15">
      <c r="A12" s="20" t="s">
        <v>13</v>
      </c>
      <c r="B12" s="20">
        <v>1011</v>
      </c>
      <c r="C12" s="151"/>
      <c r="D12" s="106"/>
      <c r="E12" s="130"/>
      <c r="F12" s="136"/>
      <c r="G12" s="141"/>
      <c r="H12" s="118"/>
      <c r="I12" s="119"/>
      <c r="J12" s="111"/>
      <c r="K12" s="23">
        <v>0.7</v>
      </c>
      <c r="L12" s="24">
        <v>58</v>
      </c>
      <c r="M12" s="100"/>
    </row>
    <row r="13" spans="1:13" ht="13.5" customHeight="1" x14ac:dyDescent="0.15">
      <c r="A13" s="20" t="s">
        <v>13</v>
      </c>
      <c r="B13" s="20">
        <v>1013</v>
      </c>
      <c r="C13" s="149" t="s">
        <v>131</v>
      </c>
      <c r="D13" s="106"/>
      <c r="E13" s="130"/>
      <c r="F13" s="136"/>
      <c r="G13" s="141"/>
      <c r="H13" s="118"/>
      <c r="I13" s="119"/>
      <c r="J13" s="111"/>
      <c r="K13" s="23">
        <v>0.9</v>
      </c>
      <c r="L13" s="24">
        <f>288*0.05</f>
        <v>14.4</v>
      </c>
      <c r="M13" s="98" t="s">
        <v>3</v>
      </c>
    </row>
    <row r="14" spans="1:13" ht="13.5" customHeight="1" x14ac:dyDescent="0.15">
      <c r="A14" s="20" t="s">
        <v>13</v>
      </c>
      <c r="B14" s="20">
        <v>1014</v>
      </c>
      <c r="C14" s="150"/>
      <c r="D14" s="106"/>
      <c r="E14" s="130"/>
      <c r="F14" s="136"/>
      <c r="G14" s="141"/>
      <c r="H14" s="118"/>
      <c r="I14" s="119"/>
      <c r="J14" s="111"/>
      <c r="K14" s="23">
        <v>0.8</v>
      </c>
      <c r="L14" s="24">
        <f>288*0.05</f>
        <v>14.4</v>
      </c>
      <c r="M14" s="99"/>
    </row>
    <row r="15" spans="1:13" ht="13.5" customHeight="1" x14ac:dyDescent="0.15">
      <c r="A15" s="20" t="s">
        <v>13</v>
      </c>
      <c r="B15" s="20">
        <v>1015</v>
      </c>
      <c r="C15" s="151"/>
      <c r="D15" s="131"/>
      <c r="E15" s="133"/>
      <c r="F15" s="138"/>
      <c r="G15" s="142"/>
      <c r="H15" s="120"/>
      <c r="I15" s="121"/>
      <c r="J15" s="122"/>
      <c r="K15" s="23">
        <v>0.7</v>
      </c>
      <c r="L15" s="24">
        <v>14</v>
      </c>
      <c r="M15" s="100"/>
    </row>
    <row r="16" spans="1:13" ht="13.5" customHeight="1" x14ac:dyDescent="0.15">
      <c r="A16" s="20" t="s">
        <v>13</v>
      </c>
      <c r="B16" s="20">
        <v>1050</v>
      </c>
      <c r="C16" s="149" t="s">
        <v>135</v>
      </c>
      <c r="D16" s="104" t="s">
        <v>246</v>
      </c>
      <c r="E16" s="129"/>
      <c r="F16" s="123" t="s">
        <v>140</v>
      </c>
      <c r="G16" s="124"/>
      <c r="H16" s="116" t="s">
        <v>165</v>
      </c>
      <c r="I16" s="117"/>
      <c r="J16" s="110"/>
      <c r="K16" s="23">
        <v>0.9</v>
      </c>
      <c r="L16" s="24">
        <f>1153*59/1000</f>
        <v>68.027000000000001</v>
      </c>
      <c r="M16" s="98" t="s">
        <v>2</v>
      </c>
    </row>
    <row r="17" spans="1:13" ht="13.5" customHeight="1" x14ac:dyDescent="0.15">
      <c r="A17" s="20" t="s">
        <v>13</v>
      </c>
      <c r="B17" s="20">
        <v>1051</v>
      </c>
      <c r="C17" s="150"/>
      <c r="D17" s="106"/>
      <c r="E17" s="130"/>
      <c r="F17" s="125"/>
      <c r="G17" s="126"/>
      <c r="H17" s="118"/>
      <c r="I17" s="119"/>
      <c r="J17" s="111"/>
      <c r="K17" s="23">
        <v>0.8</v>
      </c>
      <c r="L17" s="24">
        <f>1153*59/1000</f>
        <v>68.027000000000001</v>
      </c>
      <c r="M17" s="99"/>
    </row>
    <row r="18" spans="1:13" ht="13.5" customHeight="1" x14ac:dyDescent="0.15">
      <c r="A18" s="20" t="s">
        <v>13</v>
      </c>
      <c r="B18" s="20">
        <v>1052</v>
      </c>
      <c r="C18" s="151"/>
      <c r="D18" s="106"/>
      <c r="E18" s="130"/>
      <c r="F18" s="127"/>
      <c r="G18" s="128"/>
      <c r="H18" s="120"/>
      <c r="I18" s="121"/>
      <c r="J18" s="122"/>
      <c r="K18" s="23">
        <v>0.7</v>
      </c>
      <c r="L18" s="24">
        <v>68</v>
      </c>
      <c r="M18" s="99"/>
    </row>
    <row r="19" spans="1:13" ht="13.5" customHeight="1" x14ac:dyDescent="0.15">
      <c r="A19" s="20" t="s">
        <v>13</v>
      </c>
      <c r="B19" s="20">
        <v>1054</v>
      </c>
      <c r="C19" s="149" t="s">
        <v>136</v>
      </c>
      <c r="D19" s="106"/>
      <c r="E19" s="130"/>
      <c r="F19" s="123" t="s">
        <v>198</v>
      </c>
      <c r="G19" s="124"/>
      <c r="H19" s="116" t="s">
        <v>202</v>
      </c>
      <c r="I19" s="117"/>
      <c r="J19" s="110"/>
      <c r="K19" s="23">
        <v>0.9</v>
      </c>
      <c r="L19" s="24">
        <f>1153*43/1000</f>
        <v>49.579000000000001</v>
      </c>
      <c r="M19" s="99"/>
    </row>
    <row r="20" spans="1:13" ht="13.5" customHeight="1" x14ac:dyDescent="0.15">
      <c r="A20" s="20" t="s">
        <v>13</v>
      </c>
      <c r="B20" s="20">
        <v>1055</v>
      </c>
      <c r="C20" s="150"/>
      <c r="D20" s="106"/>
      <c r="E20" s="130"/>
      <c r="F20" s="125"/>
      <c r="G20" s="126"/>
      <c r="H20" s="118"/>
      <c r="I20" s="119"/>
      <c r="J20" s="111"/>
      <c r="K20" s="23">
        <v>0.8</v>
      </c>
      <c r="L20" s="24">
        <f>1153*43/1000</f>
        <v>49.579000000000001</v>
      </c>
      <c r="M20" s="99"/>
    </row>
    <row r="21" spans="1:13" ht="13.5" customHeight="1" x14ac:dyDescent="0.15">
      <c r="A21" s="20" t="s">
        <v>13</v>
      </c>
      <c r="B21" s="20">
        <v>1056</v>
      </c>
      <c r="C21" s="151"/>
      <c r="D21" s="106"/>
      <c r="E21" s="130"/>
      <c r="F21" s="127"/>
      <c r="G21" s="128"/>
      <c r="H21" s="120"/>
      <c r="I21" s="121"/>
      <c r="J21" s="122"/>
      <c r="K21" s="23">
        <v>0.7</v>
      </c>
      <c r="L21" s="24">
        <v>50</v>
      </c>
      <c r="M21" s="99"/>
    </row>
    <row r="22" spans="1:13" ht="13.5" customHeight="1" x14ac:dyDescent="0.15">
      <c r="A22" s="20" t="s">
        <v>13</v>
      </c>
      <c r="B22" s="20">
        <v>1058</v>
      </c>
      <c r="C22" s="149" t="s">
        <v>176</v>
      </c>
      <c r="D22" s="106"/>
      <c r="E22" s="130"/>
      <c r="F22" s="123" t="s">
        <v>199</v>
      </c>
      <c r="G22" s="124"/>
      <c r="H22" s="116" t="s">
        <v>203</v>
      </c>
      <c r="I22" s="117"/>
      <c r="J22" s="110"/>
      <c r="K22" s="23">
        <v>0.9</v>
      </c>
      <c r="L22" s="24">
        <f>1153*23/1000</f>
        <v>26.518999999999998</v>
      </c>
      <c r="M22" s="99"/>
    </row>
    <row r="23" spans="1:13" ht="13.5" customHeight="1" x14ac:dyDescent="0.15">
      <c r="A23" s="20" t="s">
        <v>13</v>
      </c>
      <c r="B23" s="20">
        <v>1059</v>
      </c>
      <c r="C23" s="150"/>
      <c r="D23" s="106"/>
      <c r="E23" s="130"/>
      <c r="F23" s="125"/>
      <c r="G23" s="126"/>
      <c r="H23" s="118"/>
      <c r="I23" s="119"/>
      <c r="J23" s="111"/>
      <c r="K23" s="23">
        <v>0.8</v>
      </c>
      <c r="L23" s="24">
        <f>1153*23/1000</f>
        <v>26.518999999999998</v>
      </c>
      <c r="M23" s="99"/>
    </row>
    <row r="24" spans="1:13" ht="13.5" customHeight="1" x14ac:dyDescent="0.15">
      <c r="A24" s="20" t="s">
        <v>13</v>
      </c>
      <c r="B24" s="20">
        <v>1060</v>
      </c>
      <c r="C24" s="151"/>
      <c r="D24" s="106"/>
      <c r="E24" s="130"/>
      <c r="F24" s="127"/>
      <c r="G24" s="128"/>
      <c r="H24" s="120"/>
      <c r="I24" s="121"/>
      <c r="J24" s="122"/>
      <c r="K24" s="23">
        <v>0.7</v>
      </c>
      <c r="L24" s="24">
        <v>27</v>
      </c>
      <c r="M24" s="99"/>
    </row>
    <row r="25" spans="1:13" ht="13.5" customHeight="1" x14ac:dyDescent="0.15">
      <c r="A25" s="20" t="s">
        <v>13</v>
      </c>
      <c r="B25" s="20">
        <v>1062</v>
      </c>
      <c r="C25" s="149" t="s">
        <v>177</v>
      </c>
      <c r="D25" s="106"/>
      <c r="E25" s="130"/>
      <c r="F25" s="123" t="s">
        <v>200</v>
      </c>
      <c r="G25" s="124"/>
      <c r="H25" s="116" t="s">
        <v>204</v>
      </c>
      <c r="I25" s="117"/>
      <c r="J25" s="110"/>
      <c r="K25" s="23">
        <v>0.9</v>
      </c>
      <c r="L25" s="24">
        <f>27*0.9</f>
        <v>24.3</v>
      </c>
      <c r="M25" s="99"/>
    </row>
    <row r="26" spans="1:13" ht="13.5" customHeight="1" x14ac:dyDescent="0.15">
      <c r="A26" s="20" t="s">
        <v>13</v>
      </c>
      <c r="B26" s="20">
        <v>1063</v>
      </c>
      <c r="C26" s="150"/>
      <c r="D26" s="106"/>
      <c r="E26" s="130"/>
      <c r="F26" s="125"/>
      <c r="G26" s="126"/>
      <c r="H26" s="118"/>
      <c r="I26" s="119"/>
      <c r="J26" s="111"/>
      <c r="K26" s="23">
        <v>0.8</v>
      </c>
      <c r="L26" s="24">
        <f>27*0.9</f>
        <v>24.3</v>
      </c>
      <c r="M26" s="99"/>
    </row>
    <row r="27" spans="1:13" ht="13.5" customHeight="1" x14ac:dyDescent="0.15">
      <c r="A27" s="20" t="s">
        <v>13</v>
      </c>
      <c r="B27" s="20">
        <v>1064</v>
      </c>
      <c r="C27" s="151"/>
      <c r="D27" s="106"/>
      <c r="E27" s="130"/>
      <c r="F27" s="127"/>
      <c r="G27" s="128"/>
      <c r="H27" s="120"/>
      <c r="I27" s="121"/>
      <c r="J27" s="122"/>
      <c r="K27" s="23">
        <v>0.7</v>
      </c>
      <c r="L27" s="24">
        <v>24</v>
      </c>
      <c r="M27" s="99"/>
    </row>
    <row r="28" spans="1:13" ht="13.5" customHeight="1" x14ac:dyDescent="0.15">
      <c r="A28" s="20" t="s">
        <v>13</v>
      </c>
      <c r="B28" s="20">
        <v>1066</v>
      </c>
      <c r="C28" s="149" t="s">
        <v>178</v>
      </c>
      <c r="D28" s="106"/>
      <c r="E28" s="130"/>
      <c r="F28" s="123" t="s">
        <v>201</v>
      </c>
      <c r="G28" s="124"/>
      <c r="H28" s="116" t="s">
        <v>205</v>
      </c>
      <c r="I28" s="117"/>
      <c r="J28" s="110"/>
      <c r="K28" s="23">
        <v>0.9</v>
      </c>
      <c r="L28" s="24">
        <f>27*0.8</f>
        <v>21.6</v>
      </c>
      <c r="M28" s="99"/>
    </row>
    <row r="29" spans="1:13" ht="13.5" customHeight="1" x14ac:dyDescent="0.15">
      <c r="A29" s="20" t="s">
        <v>13</v>
      </c>
      <c r="B29" s="20">
        <v>1067</v>
      </c>
      <c r="C29" s="150"/>
      <c r="D29" s="106"/>
      <c r="E29" s="130"/>
      <c r="F29" s="125"/>
      <c r="G29" s="126"/>
      <c r="H29" s="118"/>
      <c r="I29" s="119"/>
      <c r="J29" s="111"/>
      <c r="K29" s="23">
        <v>0.8</v>
      </c>
      <c r="L29" s="24">
        <f>27*0.8</f>
        <v>21.6</v>
      </c>
      <c r="M29" s="99"/>
    </row>
    <row r="30" spans="1:13" ht="13.5" customHeight="1" x14ac:dyDescent="0.15">
      <c r="A30" s="20" t="s">
        <v>13</v>
      </c>
      <c r="B30" s="20">
        <v>1068</v>
      </c>
      <c r="C30" s="151"/>
      <c r="D30" s="131"/>
      <c r="E30" s="133"/>
      <c r="F30" s="127"/>
      <c r="G30" s="128"/>
      <c r="H30" s="120"/>
      <c r="I30" s="121"/>
      <c r="J30" s="122"/>
      <c r="K30" s="23">
        <v>0.7</v>
      </c>
      <c r="L30" s="24">
        <v>22</v>
      </c>
      <c r="M30" s="100"/>
    </row>
    <row r="31" spans="1:13" ht="13.5" customHeight="1" x14ac:dyDescent="0.15">
      <c r="A31" s="20" t="s">
        <v>13</v>
      </c>
      <c r="B31" s="20">
        <v>1017</v>
      </c>
      <c r="C31" s="149" t="s">
        <v>179</v>
      </c>
      <c r="D31" s="104" t="s">
        <v>215</v>
      </c>
      <c r="E31" s="129"/>
      <c r="F31" s="104" t="s">
        <v>157</v>
      </c>
      <c r="G31" s="105"/>
      <c r="H31" s="105"/>
      <c r="I31" s="105"/>
      <c r="J31" s="129"/>
      <c r="K31" s="23">
        <v>0.9</v>
      </c>
      <c r="L31" s="24">
        <v>295</v>
      </c>
      <c r="M31" s="98" t="s">
        <v>122</v>
      </c>
    </row>
    <row r="32" spans="1:13" ht="13.5" customHeight="1" x14ac:dyDescent="0.15">
      <c r="A32" s="20" t="s">
        <v>13</v>
      </c>
      <c r="B32" s="20">
        <v>1018</v>
      </c>
      <c r="C32" s="150"/>
      <c r="D32" s="106"/>
      <c r="E32" s="130"/>
      <c r="F32" s="106"/>
      <c r="G32" s="107"/>
      <c r="H32" s="107"/>
      <c r="I32" s="107"/>
      <c r="J32" s="130"/>
      <c r="K32" s="23">
        <v>0.8</v>
      </c>
      <c r="L32" s="24">
        <v>295</v>
      </c>
      <c r="M32" s="99"/>
    </row>
    <row r="33" spans="1:13" ht="13.5" customHeight="1" x14ac:dyDescent="0.15">
      <c r="A33" s="20" t="s">
        <v>13</v>
      </c>
      <c r="B33" s="20">
        <v>1019</v>
      </c>
      <c r="C33" s="151"/>
      <c r="D33" s="106"/>
      <c r="E33" s="130"/>
      <c r="F33" s="131"/>
      <c r="G33" s="132"/>
      <c r="H33" s="132"/>
      <c r="I33" s="132"/>
      <c r="J33" s="133"/>
      <c r="K33" s="23">
        <v>0.7</v>
      </c>
      <c r="L33" s="24">
        <v>295</v>
      </c>
      <c r="M33" s="100"/>
    </row>
    <row r="34" spans="1:13" ht="13.5" customHeight="1" x14ac:dyDescent="0.15">
      <c r="A34" s="20" t="s">
        <v>13</v>
      </c>
      <c r="B34" s="20">
        <v>1021</v>
      </c>
      <c r="C34" s="149" t="s">
        <v>180</v>
      </c>
      <c r="D34" s="106"/>
      <c r="E34" s="130"/>
      <c r="F34" s="104" t="s">
        <v>206</v>
      </c>
      <c r="G34" s="105"/>
      <c r="H34" s="105"/>
      <c r="I34" s="105"/>
      <c r="J34" s="129"/>
      <c r="K34" s="23">
        <v>0.9</v>
      </c>
      <c r="L34" s="24">
        <v>2364</v>
      </c>
      <c r="M34" s="98" t="s">
        <v>123</v>
      </c>
    </row>
    <row r="35" spans="1:13" ht="13.5" customHeight="1" x14ac:dyDescent="0.15">
      <c r="A35" s="20" t="s">
        <v>13</v>
      </c>
      <c r="B35" s="20">
        <v>1022</v>
      </c>
      <c r="C35" s="150"/>
      <c r="D35" s="106"/>
      <c r="E35" s="130"/>
      <c r="F35" s="106"/>
      <c r="G35" s="107"/>
      <c r="H35" s="107"/>
      <c r="I35" s="107"/>
      <c r="J35" s="130"/>
      <c r="K35" s="23">
        <v>0.8</v>
      </c>
      <c r="L35" s="24">
        <v>2364</v>
      </c>
      <c r="M35" s="99"/>
    </row>
    <row r="36" spans="1:13" ht="13.5" customHeight="1" x14ac:dyDescent="0.15">
      <c r="A36" s="20" t="s">
        <v>13</v>
      </c>
      <c r="B36" s="20">
        <v>1023</v>
      </c>
      <c r="C36" s="151"/>
      <c r="D36" s="106"/>
      <c r="E36" s="130"/>
      <c r="F36" s="131"/>
      <c r="G36" s="132"/>
      <c r="H36" s="132"/>
      <c r="I36" s="132"/>
      <c r="J36" s="133"/>
      <c r="K36" s="23">
        <v>0.7</v>
      </c>
      <c r="L36" s="24">
        <v>2364</v>
      </c>
      <c r="M36" s="100"/>
    </row>
    <row r="37" spans="1:13" ht="13.5" customHeight="1" x14ac:dyDescent="0.15">
      <c r="A37" s="20" t="s">
        <v>13</v>
      </c>
      <c r="B37" s="20">
        <v>1025</v>
      </c>
      <c r="C37" s="149" t="s">
        <v>133</v>
      </c>
      <c r="D37" s="106"/>
      <c r="E37" s="130"/>
      <c r="F37" s="134" t="s">
        <v>129</v>
      </c>
      <c r="G37" s="140"/>
      <c r="H37" s="116" t="s">
        <v>142</v>
      </c>
      <c r="I37" s="117"/>
      <c r="J37" s="110"/>
      <c r="K37" s="23">
        <v>0.9</v>
      </c>
      <c r="L37" s="24">
        <f>2364*0.05</f>
        <v>118.2</v>
      </c>
      <c r="M37" s="98" t="s">
        <v>2</v>
      </c>
    </row>
    <row r="38" spans="1:13" ht="13.5" customHeight="1" x14ac:dyDescent="0.15">
      <c r="A38" s="20" t="s">
        <v>13</v>
      </c>
      <c r="B38" s="20">
        <v>1026</v>
      </c>
      <c r="C38" s="150"/>
      <c r="D38" s="106"/>
      <c r="E38" s="130"/>
      <c r="F38" s="136"/>
      <c r="G38" s="141"/>
      <c r="H38" s="118"/>
      <c r="I38" s="119"/>
      <c r="J38" s="111"/>
      <c r="K38" s="23">
        <v>0.8</v>
      </c>
      <c r="L38" s="24">
        <f>2364*0.05</f>
        <v>118.2</v>
      </c>
      <c r="M38" s="99"/>
    </row>
    <row r="39" spans="1:13" ht="13.5" customHeight="1" x14ac:dyDescent="0.15">
      <c r="A39" s="20" t="s">
        <v>13</v>
      </c>
      <c r="B39" s="20">
        <v>1027</v>
      </c>
      <c r="C39" s="151"/>
      <c r="D39" s="106"/>
      <c r="E39" s="130"/>
      <c r="F39" s="136"/>
      <c r="G39" s="141"/>
      <c r="H39" s="118"/>
      <c r="I39" s="119"/>
      <c r="J39" s="111"/>
      <c r="K39" s="23">
        <v>0.7</v>
      </c>
      <c r="L39" s="24">
        <v>118</v>
      </c>
      <c r="M39" s="100"/>
    </row>
    <row r="40" spans="1:13" ht="13.5" customHeight="1" x14ac:dyDescent="0.15">
      <c r="A40" s="20" t="s">
        <v>13</v>
      </c>
      <c r="B40" s="20">
        <v>1029</v>
      </c>
      <c r="C40" s="149" t="s">
        <v>134</v>
      </c>
      <c r="D40" s="106"/>
      <c r="E40" s="130"/>
      <c r="F40" s="136"/>
      <c r="G40" s="141"/>
      <c r="H40" s="118"/>
      <c r="I40" s="119"/>
      <c r="J40" s="111"/>
      <c r="K40" s="23">
        <v>0.9</v>
      </c>
      <c r="L40" s="24">
        <f>295*0.05</f>
        <v>14.75</v>
      </c>
      <c r="M40" s="98" t="s">
        <v>3</v>
      </c>
    </row>
    <row r="41" spans="1:13" ht="13.5" customHeight="1" x14ac:dyDescent="0.15">
      <c r="A41" s="20" t="s">
        <v>13</v>
      </c>
      <c r="B41" s="20">
        <v>1030</v>
      </c>
      <c r="C41" s="150"/>
      <c r="D41" s="106"/>
      <c r="E41" s="130"/>
      <c r="F41" s="136"/>
      <c r="G41" s="141"/>
      <c r="H41" s="118"/>
      <c r="I41" s="119"/>
      <c r="J41" s="111"/>
      <c r="K41" s="23">
        <v>0.8</v>
      </c>
      <c r="L41" s="24">
        <f>295*0.05</f>
        <v>14.75</v>
      </c>
      <c r="M41" s="99"/>
    </row>
    <row r="42" spans="1:13" ht="13.5" customHeight="1" x14ac:dyDescent="0.15">
      <c r="A42" s="20" t="s">
        <v>13</v>
      </c>
      <c r="B42" s="20">
        <v>1031</v>
      </c>
      <c r="C42" s="151"/>
      <c r="D42" s="131"/>
      <c r="E42" s="133"/>
      <c r="F42" s="138"/>
      <c r="G42" s="142"/>
      <c r="H42" s="120"/>
      <c r="I42" s="121"/>
      <c r="J42" s="122"/>
      <c r="K42" s="23">
        <v>0.7</v>
      </c>
      <c r="L42" s="24">
        <v>15</v>
      </c>
      <c r="M42" s="100"/>
    </row>
    <row r="43" spans="1:13" ht="13.5" customHeight="1" x14ac:dyDescent="0.15">
      <c r="A43" s="20" t="s">
        <v>13</v>
      </c>
      <c r="B43" s="20">
        <v>1070</v>
      </c>
      <c r="C43" s="149" t="s">
        <v>137</v>
      </c>
      <c r="D43" s="104" t="s">
        <v>247</v>
      </c>
      <c r="E43" s="129"/>
      <c r="F43" s="123" t="s">
        <v>139</v>
      </c>
      <c r="G43" s="124"/>
      <c r="H43" s="116" t="s">
        <v>165</v>
      </c>
      <c r="I43" s="117"/>
      <c r="J43" s="110"/>
      <c r="K43" s="23">
        <v>0.9</v>
      </c>
      <c r="L43" s="24">
        <f>2364*59/1000</f>
        <v>139.476</v>
      </c>
      <c r="M43" s="93" t="s">
        <v>252</v>
      </c>
    </row>
    <row r="44" spans="1:13" ht="13.5" customHeight="1" x14ac:dyDescent="0.15">
      <c r="A44" s="20" t="s">
        <v>13</v>
      </c>
      <c r="B44" s="20">
        <v>1071</v>
      </c>
      <c r="C44" s="150"/>
      <c r="D44" s="106"/>
      <c r="E44" s="130"/>
      <c r="F44" s="125"/>
      <c r="G44" s="126"/>
      <c r="H44" s="118"/>
      <c r="I44" s="119"/>
      <c r="J44" s="111"/>
      <c r="K44" s="23">
        <v>0.8</v>
      </c>
      <c r="L44" s="24">
        <f>2364*59/1000</f>
        <v>139.476</v>
      </c>
      <c r="M44" s="93"/>
    </row>
    <row r="45" spans="1:13" ht="13.5" customHeight="1" x14ac:dyDescent="0.15">
      <c r="A45" s="20" t="s">
        <v>13</v>
      </c>
      <c r="B45" s="20">
        <v>1072</v>
      </c>
      <c r="C45" s="151"/>
      <c r="D45" s="106"/>
      <c r="E45" s="130"/>
      <c r="F45" s="127"/>
      <c r="G45" s="128"/>
      <c r="H45" s="120"/>
      <c r="I45" s="121"/>
      <c r="J45" s="122"/>
      <c r="K45" s="23">
        <v>0.7</v>
      </c>
      <c r="L45" s="24">
        <v>139</v>
      </c>
      <c r="M45" s="93"/>
    </row>
    <row r="46" spans="1:13" ht="13.5" customHeight="1" x14ac:dyDescent="0.15">
      <c r="A46" s="20" t="s">
        <v>13</v>
      </c>
      <c r="B46" s="20">
        <v>1074</v>
      </c>
      <c r="C46" s="149" t="s">
        <v>138</v>
      </c>
      <c r="D46" s="106"/>
      <c r="E46" s="130"/>
      <c r="F46" s="123" t="s">
        <v>198</v>
      </c>
      <c r="G46" s="124"/>
      <c r="H46" s="116" t="s">
        <v>202</v>
      </c>
      <c r="I46" s="117"/>
      <c r="J46" s="110"/>
      <c r="K46" s="23">
        <v>0.9</v>
      </c>
      <c r="L46" s="24">
        <f>2364*43/1000</f>
        <v>101.652</v>
      </c>
      <c r="M46" s="93"/>
    </row>
    <row r="47" spans="1:13" ht="13.5" customHeight="1" x14ac:dyDescent="0.15">
      <c r="A47" s="20" t="s">
        <v>13</v>
      </c>
      <c r="B47" s="20">
        <v>1075</v>
      </c>
      <c r="C47" s="150"/>
      <c r="D47" s="106"/>
      <c r="E47" s="130"/>
      <c r="F47" s="125"/>
      <c r="G47" s="126"/>
      <c r="H47" s="118"/>
      <c r="I47" s="119"/>
      <c r="J47" s="111"/>
      <c r="K47" s="23">
        <v>0.8</v>
      </c>
      <c r="L47" s="24">
        <f>2364*43/1000</f>
        <v>101.652</v>
      </c>
      <c r="M47" s="93"/>
    </row>
    <row r="48" spans="1:13" ht="13.5" customHeight="1" x14ac:dyDescent="0.15">
      <c r="A48" s="20" t="s">
        <v>13</v>
      </c>
      <c r="B48" s="20">
        <v>1076</v>
      </c>
      <c r="C48" s="151"/>
      <c r="D48" s="106"/>
      <c r="E48" s="130"/>
      <c r="F48" s="127"/>
      <c r="G48" s="128"/>
      <c r="H48" s="120"/>
      <c r="I48" s="121"/>
      <c r="J48" s="122"/>
      <c r="K48" s="23">
        <v>0.7</v>
      </c>
      <c r="L48" s="24">
        <v>102</v>
      </c>
      <c r="M48" s="93"/>
    </row>
    <row r="49" spans="1:13" ht="13.5" customHeight="1" x14ac:dyDescent="0.15">
      <c r="A49" s="20" t="s">
        <v>13</v>
      </c>
      <c r="B49" s="20">
        <v>1078</v>
      </c>
      <c r="C49" s="149" t="s">
        <v>181</v>
      </c>
      <c r="D49" s="106"/>
      <c r="E49" s="130"/>
      <c r="F49" s="123" t="s">
        <v>199</v>
      </c>
      <c r="G49" s="124"/>
      <c r="H49" s="116" t="s">
        <v>203</v>
      </c>
      <c r="I49" s="117"/>
      <c r="J49" s="110"/>
      <c r="K49" s="23">
        <v>0.9</v>
      </c>
      <c r="L49" s="24">
        <f>2364*23/1000</f>
        <v>54.372</v>
      </c>
      <c r="M49" s="93"/>
    </row>
    <row r="50" spans="1:13" ht="13.5" customHeight="1" x14ac:dyDescent="0.15">
      <c r="A50" s="20" t="s">
        <v>13</v>
      </c>
      <c r="B50" s="20">
        <v>1079</v>
      </c>
      <c r="C50" s="150"/>
      <c r="D50" s="106"/>
      <c r="E50" s="130"/>
      <c r="F50" s="125"/>
      <c r="G50" s="126"/>
      <c r="H50" s="118"/>
      <c r="I50" s="119"/>
      <c r="J50" s="111"/>
      <c r="K50" s="23">
        <v>0.8</v>
      </c>
      <c r="L50" s="24">
        <f>2364*23/1000</f>
        <v>54.372</v>
      </c>
      <c r="M50" s="93"/>
    </row>
    <row r="51" spans="1:13" ht="13.5" customHeight="1" x14ac:dyDescent="0.15">
      <c r="A51" s="20" t="s">
        <v>13</v>
      </c>
      <c r="B51" s="20">
        <v>1080</v>
      </c>
      <c r="C51" s="151"/>
      <c r="D51" s="106"/>
      <c r="E51" s="130"/>
      <c r="F51" s="127"/>
      <c r="G51" s="128"/>
      <c r="H51" s="120"/>
      <c r="I51" s="121"/>
      <c r="J51" s="122"/>
      <c r="K51" s="23">
        <v>0.7</v>
      </c>
      <c r="L51" s="24">
        <v>54</v>
      </c>
      <c r="M51" s="93"/>
    </row>
    <row r="52" spans="1:13" ht="13.5" customHeight="1" x14ac:dyDescent="0.15">
      <c r="A52" s="20" t="s">
        <v>13</v>
      </c>
      <c r="B52" s="20">
        <v>1082</v>
      </c>
      <c r="C52" s="149" t="s">
        <v>218</v>
      </c>
      <c r="D52" s="106"/>
      <c r="E52" s="130"/>
      <c r="F52" s="123" t="s">
        <v>200</v>
      </c>
      <c r="G52" s="124"/>
      <c r="H52" s="116" t="s">
        <v>204</v>
      </c>
      <c r="I52" s="117"/>
      <c r="J52" s="110"/>
      <c r="K52" s="23">
        <v>0.9</v>
      </c>
      <c r="L52" s="24">
        <f>54*0.9</f>
        <v>48.6</v>
      </c>
      <c r="M52" s="93"/>
    </row>
    <row r="53" spans="1:13" ht="13.5" customHeight="1" x14ac:dyDescent="0.15">
      <c r="A53" s="20" t="s">
        <v>13</v>
      </c>
      <c r="B53" s="20">
        <v>1083</v>
      </c>
      <c r="C53" s="150"/>
      <c r="D53" s="106"/>
      <c r="E53" s="130"/>
      <c r="F53" s="125"/>
      <c r="G53" s="126"/>
      <c r="H53" s="118"/>
      <c r="I53" s="119"/>
      <c r="J53" s="111"/>
      <c r="K53" s="23">
        <v>0.8</v>
      </c>
      <c r="L53" s="24">
        <f>54*0.9</f>
        <v>48.6</v>
      </c>
      <c r="M53" s="93"/>
    </row>
    <row r="54" spans="1:13" ht="13.5" customHeight="1" x14ac:dyDescent="0.15">
      <c r="A54" s="20" t="s">
        <v>13</v>
      </c>
      <c r="B54" s="20">
        <v>1084</v>
      </c>
      <c r="C54" s="151"/>
      <c r="D54" s="106"/>
      <c r="E54" s="130"/>
      <c r="F54" s="127"/>
      <c r="G54" s="128"/>
      <c r="H54" s="120"/>
      <c r="I54" s="121"/>
      <c r="J54" s="122"/>
      <c r="K54" s="23">
        <v>0.7</v>
      </c>
      <c r="L54" s="24">
        <v>49</v>
      </c>
      <c r="M54" s="93"/>
    </row>
    <row r="55" spans="1:13" ht="13.5" customHeight="1" x14ac:dyDescent="0.15">
      <c r="A55" s="20" t="s">
        <v>13</v>
      </c>
      <c r="B55" s="20">
        <v>1086</v>
      </c>
      <c r="C55" s="149" t="s">
        <v>219</v>
      </c>
      <c r="D55" s="106"/>
      <c r="E55" s="130"/>
      <c r="F55" s="123" t="s">
        <v>201</v>
      </c>
      <c r="G55" s="124"/>
      <c r="H55" s="116" t="s">
        <v>205</v>
      </c>
      <c r="I55" s="117"/>
      <c r="J55" s="110"/>
      <c r="K55" s="23">
        <v>0.9</v>
      </c>
      <c r="L55" s="24">
        <f>54*0.8</f>
        <v>43.2</v>
      </c>
      <c r="M55" s="93"/>
    </row>
    <row r="56" spans="1:13" ht="13.5" customHeight="1" x14ac:dyDescent="0.15">
      <c r="A56" s="20" t="s">
        <v>13</v>
      </c>
      <c r="B56" s="20">
        <v>1087</v>
      </c>
      <c r="C56" s="150"/>
      <c r="D56" s="106"/>
      <c r="E56" s="130"/>
      <c r="F56" s="125"/>
      <c r="G56" s="126"/>
      <c r="H56" s="118"/>
      <c r="I56" s="119"/>
      <c r="J56" s="111"/>
      <c r="K56" s="23">
        <v>0.8</v>
      </c>
      <c r="L56" s="24">
        <f>54*0.8</f>
        <v>43.2</v>
      </c>
      <c r="M56" s="93"/>
    </row>
    <row r="57" spans="1:13" ht="13.5" customHeight="1" x14ac:dyDescent="0.15">
      <c r="A57" s="20" t="s">
        <v>13</v>
      </c>
      <c r="B57" s="20">
        <v>1088</v>
      </c>
      <c r="C57" s="151"/>
      <c r="D57" s="131"/>
      <c r="E57" s="133"/>
      <c r="F57" s="127"/>
      <c r="G57" s="128"/>
      <c r="H57" s="120"/>
      <c r="I57" s="121"/>
      <c r="J57" s="122"/>
      <c r="K57" s="23">
        <v>0.7</v>
      </c>
      <c r="L57" s="24">
        <v>43</v>
      </c>
      <c r="M57" s="93"/>
    </row>
    <row r="58" spans="1:13" ht="13.5" customHeight="1" x14ac:dyDescent="0.15">
      <c r="A58" s="20" t="s">
        <v>13</v>
      </c>
      <c r="B58" s="20">
        <v>1200</v>
      </c>
      <c r="C58" s="149" t="s">
        <v>158</v>
      </c>
      <c r="D58" s="134" t="s">
        <v>237</v>
      </c>
      <c r="E58" s="135"/>
      <c r="F58" s="135"/>
      <c r="G58" s="135"/>
      <c r="H58" s="134" t="s">
        <v>160</v>
      </c>
      <c r="I58" s="140"/>
      <c r="J58" s="143" t="s">
        <v>155</v>
      </c>
      <c r="K58" s="23">
        <v>0.9</v>
      </c>
      <c r="L58" s="25">
        <v>777</v>
      </c>
      <c r="M58" s="93" t="s">
        <v>253</v>
      </c>
    </row>
    <row r="59" spans="1:13" ht="13.5" customHeight="1" x14ac:dyDescent="0.15">
      <c r="A59" s="20" t="s">
        <v>13</v>
      </c>
      <c r="B59" s="20">
        <v>1201</v>
      </c>
      <c r="C59" s="150"/>
      <c r="D59" s="136"/>
      <c r="E59" s="137"/>
      <c r="F59" s="137"/>
      <c r="G59" s="137"/>
      <c r="H59" s="136"/>
      <c r="I59" s="141"/>
      <c r="J59" s="144"/>
      <c r="K59" s="23">
        <v>0.8</v>
      </c>
      <c r="L59" s="25">
        <v>777</v>
      </c>
      <c r="M59" s="93"/>
    </row>
    <row r="60" spans="1:13" ht="13.5" customHeight="1" x14ac:dyDescent="0.15">
      <c r="A60" s="20" t="s">
        <v>13</v>
      </c>
      <c r="B60" s="20">
        <v>1202</v>
      </c>
      <c r="C60" s="151"/>
      <c r="D60" s="136"/>
      <c r="E60" s="137"/>
      <c r="F60" s="137"/>
      <c r="G60" s="137"/>
      <c r="H60" s="138"/>
      <c r="I60" s="142"/>
      <c r="J60" s="145"/>
      <c r="K60" s="23">
        <v>0.7</v>
      </c>
      <c r="L60" s="25">
        <v>777</v>
      </c>
      <c r="M60" s="93"/>
    </row>
    <row r="61" spans="1:13" ht="13.5" customHeight="1" x14ac:dyDescent="0.15">
      <c r="A61" s="20" t="s">
        <v>13</v>
      </c>
      <c r="B61" s="20">
        <v>1203</v>
      </c>
      <c r="C61" s="149" t="s">
        <v>159</v>
      </c>
      <c r="D61" s="136"/>
      <c r="E61" s="137"/>
      <c r="F61" s="137"/>
      <c r="G61" s="137"/>
      <c r="H61" s="134" t="s">
        <v>208</v>
      </c>
      <c r="I61" s="140"/>
      <c r="J61" s="143" t="s">
        <v>209</v>
      </c>
      <c r="K61" s="23">
        <v>0.9</v>
      </c>
      <c r="L61" s="26">
        <v>1612</v>
      </c>
      <c r="M61" s="93"/>
    </row>
    <row r="62" spans="1:13" ht="13.5" customHeight="1" x14ac:dyDescent="0.15">
      <c r="A62" s="20" t="s">
        <v>13</v>
      </c>
      <c r="B62" s="20">
        <v>1204</v>
      </c>
      <c r="C62" s="150"/>
      <c r="D62" s="136"/>
      <c r="E62" s="137"/>
      <c r="F62" s="137"/>
      <c r="G62" s="137"/>
      <c r="H62" s="136"/>
      <c r="I62" s="141"/>
      <c r="J62" s="144"/>
      <c r="K62" s="23">
        <v>0.8</v>
      </c>
      <c r="L62" s="26">
        <v>1612</v>
      </c>
      <c r="M62" s="93"/>
    </row>
    <row r="63" spans="1:13" ht="13.5" customHeight="1" x14ac:dyDescent="0.15">
      <c r="A63" s="20" t="s">
        <v>13</v>
      </c>
      <c r="B63" s="20">
        <v>1205</v>
      </c>
      <c r="C63" s="151"/>
      <c r="D63" s="138"/>
      <c r="E63" s="139"/>
      <c r="F63" s="139"/>
      <c r="G63" s="139"/>
      <c r="H63" s="138"/>
      <c r="I63" s="142"/>
      <c r="J63" s="145"/>
      <c r="K63" s="23">
        <v>0.7</v>
      </c>
      <c r="L63" s="26">
        <v>1612</v>
      </c>
      <c r="M63" s="93"/>
    </row>
    <row r="64" spans="1:13" ht="13.5" customHeight="1" x14ac:dyDescent="0.15">
      <c r="A64" s="20" t="s">
        <v>13</v>
      </c>
      <c r="B64" s="20">
        <v>1101</v>
      </c>
      <c r="C64" s="149" t="s">
        <v>182</v>
      </c>
      <c r="D64" s="94" t="s">
        <v>238</v>
      </c>
      <c r="E64" s="94"/>
      <c r="F64" s="94"/>
      <c r="G64" s="94"/>
      <c r="H64" s="117" t="s">
        <v>62</v>
      </c>
      <c r="I64" s="117"/>
      <c r="J64" s="110"/>
      <c r="K64" s="23">
        <v>0.9</v>
      </c>
      <c r="L64" s="24">
        <v>240</v>
      </c>
      <c r="M64" s="93"/>
    </row>
    <row r="65" spans="1:13" ht="13.5" customHeight="1" x14ac:dyDescent="0.15">
      <c r="A65" s="20" t="s">
        <v>13</v>
      </c>
      <c r="B65" s="20">
        <v>1102</v>
      </c>
      <c r="C65" s="150"/>
      <c r="D65" s="94"/>
      <c r="E65" s="94"/>
      <c r="F65" s="94"/>
      <c r="G65" s="94"/>
      <c r="H65" s="119"/>
      <c r="I65" s="119"/>
      <c r="J65" s="111"/>
      <c r="K65" s="23">
        <v>0.8</v>
      </c>
      <c r="L65" s="24">
        <v>240</v>
      </c>
      <c r="M65" s="93"/>
    </row>
    <row r="66" spans="1:13" ht="13.5" customHeight="1" x14ac:dyDescent="0.15">
      <c r="A66" s="20" t="s">
        <v>13</v>
      </c>
      <c r="B66" s="20">
        <v>1103</v>
      </c>
      <c r="C66" s="151"/>
      <c r="D66" s="95"/>
      <c r="E66" s="95"/>
      <c r="F66" s="95"/>
      <c r="G66" s="95"/>
      <c r="H66" s="121"/>
      <c r="I66" s="121"/>
      <c r="J66" s="122"/>
      <c r="K66" s="23">
        <v>0.7</v>
      </c>
      <c r="L66" s="24">
        <v>240</v>
      </c>
      <c r="M66" s="93"/>
    </row>
    <row r="67" spans="1:13" ht="13.5" customHeight="1" x14ac:dyDescent="0.15">
      <c r="A67" s="20" t="s">
        <v>13</v>
      </c>
      <c r="B67" s="20">
        <v>1104</v>
      </c>
      <c r="C67" s="149" t="s">
        <v>183</v>
      </c>
      <c r="D67" s="94" t="s">
        <v>239</v>
      </c>
      <c r="E67" s="94"/>
      <c r="F67" s="94"/>
      <c r="G67" s="94"/>
      <c r="H67" s="117" t="s">
        <v>210</v>
      </c>
      <c r="I67" s="117"/>
      <c r="J67" s="110"/>
      <c r="K67" s="23">
        <v>0.9</v>
      </c>
      <c r="L67" s="24">
        <v>100</v>
      </c>
      <c r="M67" s="93"/>
    </row>
    <row r="68" spans="1:13" ht="13.5" customHeight="1" x14ac:dyDescent="0.15">
      <c r="A68" s="20" t="s">
        <v>13</v>
      </c>
      <c r="B68" s="20">
        <v>1105</v>
      </c>
      <c r="C68" s="150"/>
      <c r="D68" s="94"/>
      <c r="E68" s="94"/>
      <c r="F68" s="94"/>
      <c r="G68" s="94"/>
      <c r="H68" s="119"/>
      <c r="I68" s="119"/>
      <c r="J68" s="111"/>
      <c r="K68" s="23">
        <v>0.8</v>
      </c>
      <c r="L68" s="24">
        <v>100</v>
      </c>
      <c r="M68" s="93"/>
    </row>
    <row r="69" spans="1:13" ht="13.5" customHeight="1" x14ac:dyDescent="0.15">
      <c r="A69" s="20" t="s">
        <v>13</v>
      </c>
      <c r="B69" s="20">
        <v>1106</v>
      </c>
      <c r="C69" s="151"/>
      <c r="D69" s="95"/>
      <c r="E69" s="95"/>
      <c r="F69" s="95"/>
      <c r="G69" s="95"/>
      <c r="H69" s="121"/>
      <c r="I69" s="121"/>
      <c r="J69" s="122"/>
      <c r="K69" s="23">
        <v>0.7</v>
      </c>
      <c r="L69" s="24">
        <v>100</v>
      </c>
      <c r="M69" s="93"/>
    </row>
    <row r="70" spans="1:13" ht="13.5" customHeight="1" x14ac:dyDescent="0.15">
      <c r="A70" s="20" t="s">
        <v>13</v>
      </c>
      <c r="B70" s="20">
        <v>1107</v>
      </c>
      <c r="C70" s="149" t="s">
        <v>184</v>
      </c>
      <c r="D70" s="94" t="s">
        <v>240</v>
      </c>
      <c r="E70" s="94"/>
      <c r="F70" s="94"/>
      <c r="G70" s="94"/>
      <c r="H70" s="117" t="s">
        <v>211</v>
      </c>
      <c r="I70" s="117"/>
      <c r="J70" s="110"/>
      <c r="K70" s="23">
        <v>0.9</v>
      </c>
      <c r="L70" s="24">
        <v>225</v>
      </c>
      <c r="M70" s="93"/>
    </row>
    <row r="71" spans="1:13" ht="13.5" customHeight="1" x14ac:dyDescent="0.15">
      <c r="A71" s="20" t="s">
        <v>13</v>
      </c>
      <c r="B71" s="20">
        <v>1108</v>
      </c>
      <c r="C71" s="150"/>
      <c r="D71" s="94"/>
      <c r="E71" s="94"/>
      <c r="F71" s="94"/>
      <c r="G71" s="94"/>
      <c r="H71" s="119"/>
      <c r="I71" s="119"/>
      <c r="J71" s="111"/>
      <c r="K71" s="23">
        <v>0.8</v>
      </c>
      <c r="L71" s="24">
        <v>225</v>
      </c>
      <c r="M71" s="93"/>
    </row>
    <row r="72" spans="1:13" ht="13.5" customHeight="1" x14ac:dyDescent="0.15">
      <c r="A72" s="20" t="s">
        <v>13</v>
      </c>
      <c r="B72" s="20">
        <v>1109</v>
      </c>
      <c r="C72" s="151"/>
      <c r="D72" s="95"/>
      <c r="E72" s="95"/>
      <c r="F72" s="95"/>
      <c r="G72" s="95"/>
      <c r="H72" s="121"/>
      <c r="I72" s="121"/>
      <c r="J72" s="122"/>
      <c r="K72" s="23">
        <v>0.7</v>
      </c>
      <c r="L72" s="24">
        <v>225</v>
      </c>
      <c r="M72" s="93"/>
    </row>
    <row r="73" spans="1:13" ht="13.5" customHeight="1" x14ac:dyDescent="0.15">
      <c r="A73" s="20" t="s">
        <v>13</v>
      </c>
      <c r="B73" s="20">
        <v>1110</v>
      </c>
      <c r="C73" s="149" t="s">
        <v>185</v>
      </c>
      <c r="D73" s="94" t="s">
        <v>241</v>
      </c>
      <c r="E73" s="94"/>
      <c r="F73" s="94"/>
      <c r="G73" s="94"/>
      <c r="H73" s="117" t="s">
        <v>212</v>
      </c>
      <c r="I73" s="117"/>
      <c r="J73" s="110"/>
      <c r="K73" s="23">
        <v>0.9</v>
      </c>
      <c r="L73" s="24">
        <v>150</v>
      </c>
      <c r="M73" s="93"/>
    </row>
    <row r="74" spans="1:13" ht="13.5" customHeight="1" x14ac:dyDescent="0.15">
      <c r="A74" s="20" t="s">
        <v>13</v>
      </c>
      <c r="B74" s="20">
        <v>1111</v>
      </c>
      <c r="C74" s="150"/>
      <c r="D74" s="94"/>
      <c r="E74" s="94"/>
      <c r="F74" s="94"/>
      <c r="G74" s="94"/>
      <c r="H74" s="119"/>
      <c r="I74" s="119"/>
      <c r="J74" s="111"/>
      <c r="K74" s="23">
        <v>0.8</v>
      </c>
      <c r="L74" s="24">
        <v>150</v>
      </c>
      <c r="M74" s="93"/>
    </row>
    <row r="75" spans="1:13" ht="13.5" customHeight="1" x14ac:dyDescent="0.15">
      <c r="A75" s="20" t="s">
        <v>13</v>
      </c>
      <c r="B75" s="20">
        <v>1112</v>
      </c>
      <c r="C75" s="151"/>
      <c r="D75" s="95"/>
      <c r="E75" s="95"/>
      <c r="F75" s="95"/>
      <c r="G75" s="95"/>
      <c r="H75" s="121"/>
      <c r="I75" s="121"/>
      <c r="J75" s="122"/>
      <c r="K75" s="23">
        <v>0.7</v>
      </c>
      <c r="L75" s="24">
        <v>150</v>
      </c>
      <c r="M75" s="93"/>
    </row>
    <row r="76" spans="1:13" ht="13.5" customHeight="1" x14ac:dyDescent="0.15">
      <c r="A76" s="20" t="s">
        <v>13</v>
      </c>
      <c r="B76" s="20">
        <v>1113</v>
      </c>
      <c r="C76" s="149" t="s">
        <v>186</v>
      </c>
      <c r="D76" s="94" t="s">
        <v>242</v>
      </c>
      <c r="E76" s="94"/>
      <c r="F76" s="94"/>
      <c r="G76" s="94"/>
      <c r="H76" s="117" t="s">
        <v>212</v>
      </c>
      <c r="I76" s="117"/>
      <c r="J76" s="110"/>
      <c r="K76" s="23">
        <v>0.9</v>
      </c>
      <c r="L76" s="24">
        <v>150</v>
      </c>
      <c r="M76" s="93"/>
    </row>
    <row r="77" spans="1:13" ht="13.5" customHeight="1" x14ac:dyDescent="0.15">
      <c r="A77" s="20" t="s">
        <v>13</v>
      </c>
      <c r="B77" s="20">
        <v>1114</v>
      </c>
      <c r="C77" s="150"/>
      <c r="D77" s="94"/>
      <c r="E77" s="94"/>
      <c r="F77" s="94"/>
      <c r="G77" s="94"/>
      <c r="H77" s="119"/>
      <c r="I77" s="119"/>
      <c r="J77" s="111"/>
      <c r="K77" s="23">
        <v>0.8</v>
      </c>
      <c r="L77" s="24">
        <v>150</v>
      </c>
      <c r="M77" s="93"/>
    </row>
    <row r="78" spans="1:13" ht="13.5" customHeight="1" x14ac:dyDescent="0.15">
      <c r="A78" s="20" t="s">
        <v>13</v>
      </c>
      <c r="B78" s="20">
        <v>1115</v>
      </c>
      <c r="C78" s="151"/>
      <c r="D78" s="95"/>
      <c r="E78" s="95"/>
      <c r="F78" s="95"/>
      <c r="G78" s="95"/>
      <c r="H78" s="121"/>
      <c r="I78" s="121"/>
      <c r="J78" s="122"/>
      <c r="K78" s="23">
        <v>0.7</v>
      </c>
      <c r="L78" s="24">
        <v>150</v>
      </c>
      <c r="M78" s="93"/>
    </row>
    <row r="79" spans="1:13" ht="13.5" customHeight="1" x14ac:dyDescent="0.15">
      <c r="A79" s="20" t="s">
        <v>13</v>
      </c>
      <c r="B79" s="20">
        <v>1116</v>
      </c>
      <c r="C79" s="149" t="s">
        <v>187</v>
      </c>
      <c r="D79" s="113" t="s">
        <v>243</v>
      </c>
      <c r="E79" s="113"/>
      <c r="F79" s="93" t="s">
        <v>36</v>
      </c>
      <c r="G79" s="93"/>
      <c r="H79" s="94" t="s">
        <v>37</v>
      </c>
      <c r="I79" s="94"/>
      <c r="J79" s="101" t="s">
        <v>34</v>
      </c>
      <c r="K79" s="23">
        <v>0.9</v>
      </c>
      <c r="L79" s="24">
        <v>480</v>
      </c>
      <c r="M79" s="93" t="s">
        <v>2</v>
      </c>
    </row>
    <row r="80" spans="1:13" ht="13.5" customHeight="1" x14ac:dyDescent="0.15">
      <c r="A80" s="20" t="s">
        <v>13</v>
      </c>
      <c r="B80" s="20">
        <v>1117</v>
      </c>
      <c r="C80" s="150"/>
      <c r="D80" s="113"/>
      <c r="E80" s="113"/>
      <c r="F80" s="93"/>
      <c r="G80" s="93"/>
      <c r="H80" s="94"/>
      <c r="I80" s="94"/>
      <c r="J80" s="101"/>
      <c r="K80" s="23">
        <v>0.8</v>
      </c>
      <c r="L80" s="24">
        <v>480</v>
      </c>
      <c r="M80" s="93"/>
    </row>
    <row r="81" spans="1:13" ht="13.5" customHeight="1" x14ac:dyDescent="0.15">
      <c r="A81" s="20" t="s">
        <v>13</v>
      </c>
      <c r="B81" s="20">
        <v>1118</v>
      </c>
      <c r="C81" s="151"/>
      <c r="D81" s="113"/>
      <c r="E81" s="113"/>
      <c r="F81" s="93"/>
      <c r="G81" s="93"/>
      <c r="H81" s="95"/>
      <c r="I81" s="95"/>
      <c r="J81" s="102"/>
      <c r="K81" s="23">
        <v>0.7</v>
      </c>
      <c r="L81" s="24">
        <v>480</v>
      </c>
      <c r="M81" s="93"/>
    </row>
    <row r="82" spans="1:13" ht="13.5" customHeight="1" x14ac:dyDescent="0.15">
      <c r="A82" s="20" t="s">
        <v>13</v>
      </c>
      <c r="B82" s="20">
        <v>1119</v>
      </c>
      <c r="C82" s="149" t="s">
        <v>188</v>
      </c>
      <c r="D82" s="113"/>
      <c r="E82" s="113"/>
      <c r="F82" s="93"/>
      <c r="G82" s="93"/>
      <c r="H82" s="94" t="s">
        <v>38</v>
      </c>
      <c r="I82" s="94"/>
      <c r="J82" s="101" t="s">
        <v>34</v>
      </c>
      <c r="K82" s="23">
        <v>0.9</v>
      </c>
      <c r="L82" s="24">
        <v>480</v>
      </c>
      <c r="M82" s="93"/>
    </row>
    <row r="83" spans="1:13" ht="13.5" customHeight="1" x14ac:dyDescent="0.15">
      <c r="A83" s="20" t="s">
        <v>13</v>
      </c>
      <c r="B83" s="20">
        <v>1120</v>
      </c>
      <c r="C83" s="150"/>
      <c r="D83" s="113"/>
      <c r="E83" s="113"/>
      <c r="F83" s="93"/>
      <c r="G83" s="93"/>
      <c r="H83" s="94"/>
      <c r="I83" s="94"/>
      <c r="J83" s="101"/>
      <c r="K83" s="23">
        <v>0.8</v>
      </c>
      <c r="L83" s="24">
        <v>480</v>
      </c>
      <c r="M83" s="93"/>
    </row>
    <row r="84" spans="1:13" ht="13.5" customHeight="1" x14ac:dyDescent="0.15">
      <c r="A84" s="20" t="s">
        <v>13</v>
      </c>
      <c r="B84" s="20">
        <v>1121</v>
      </c>
      <c r="C84" s="151"/>
      <c r="D84" s="113"/>
      <c r="E84" s="113"/>
      <c r="F84" s="93"/>
      <c r="G84" s="93"/>
      <c r="H84" s="95"/>
      <c r="I84" s="95"/>
      <c r="J84" s="102"/>
      <c r="K84" s="23">
        <v>0.7</v>
      </c>
      <c r="L84" s="24">
        <v>480</v>
      </c>
      <c r="M84" s="93"/>
    </row>
    <row r="85" spans="1:13" ht="13.5" customHeight="1" x14ac:dyDescent="0.15">
      <c r="A85" s="20" t="s">
        <v>13</v>
      </c>
      <c r="B85" s="20">
        <v>1122</v>
      </c>
      <c r="C85" s="149" t="s">
        <v>189</v>
      </c>
      <c r="D85" s="113"/>
      <c r="E85" s="113"/>
      <c r="F85" s="93"/>
      <c r="G85" s="93"/>
      <c r="H85" s="94" t="s">
        <v>39</v>
      </c>
      <c r="I85" s="94"/>
      <c r="J85" s="101" t="s">
        <v>34</v>
      </c>
      <c r="K85" s="23">
        <v>0.9</v>
      </c>
      <c r="L85" s="24">
        <v>480</v>
      </c>
      <c r="M85" s="93"/>
    </row>
    <row r="86" spans="1:13" ht="13.5" customHeight="1" x14ac:dyDescent="0.15">
      <c r="A86" s="20" t="s">
        <v>13</v>
      </c>
      <c r="B86" s="20">
        <v>1123</v>
      </c>
      <c r="C86" s="150"/>
      <c r="D86" s="113"/>
      <c r="E86" s="113"/>
      <c r="F86" s="93"/>
      <c r="G86" s="93"/>
      <c r="H86" s="94"/>
      <c r="I86" s="94"/>
      <c r="J86" s="101"/>
      <c r="K86" s="23">
        <v>0.8</v>
      </c>
      <c r="L86" s="24">
        <v>480</v>
      </c>
      <c r="M86" s="93"/>
    </row>
    <row r="87" spans="1:13" ht="13.5" customHeight="1" x14ac:dyDescent="0.15">
      <c r="A87" s="20" t="s">
        <v>13</v>
      </c>
      <c r="B87" s="20">
        <v>1124</v>
      </c>
      <c r="C87" s="151"/>
      <c r="D87" s="113"/>
      <c r="E87" s="113"/>
      <c r="F87" s="103"/>
      <c r="G87" s="103"/>
      <c r="H87" s="95"/>
      <c r="I87" s="95"/>
      <c r="J87" s="102"/>
      <c r="K87" s="23">
        <v>0.7</v>
      </c>
      <c r="L87" s="24">
        <v>480</v>
      </c>
      <c r="M87" s="93"/>
    </row>
    <row r="88" spans="1:13" ht="13.5" customHeight="1" x14ac:dyDescent="0.15">
      <c r="A88" s="20" t="s">
        <v>13</v>
      </c>
      <c r="B88" s="20">
        <v>1125</v>
      </c>
      <c r="C88" s="149" t="s">
        <v>190</v>
      </c>
      <c r="D88" s="113"/>
      <c r="E88" s="113"/>
      <c r="F88" s="93" t="s">
        <v>41</v>
      </c>
      <c r="G88" s="93"/>
      <c r="H88" s="94" t="s">
        <v>42</v>
      </c>
      <c r="I88" s="94"/>
      <c r="J88" s="101" t="s">
        <v>40</v>
      </c>
      <c r="K88" s="23">
        <v>0.9</v>
      </c>
      <c r="L88" s="24">
        <v>700</v>
      </c>
      <c r="M88" s="93"/>
    </row>
    <row r="89" spans="1:13" ht="13.5" customHeight="1" x14ac:dyDescent="0.15">
      <c r="A89" s="20" t="s">
        <v>13</v>
      </c>
      <c r="B89" s="20">
        <v>1126</v>
      </c>
      <c r="C89" s="150"/>
      <c r="D89" s="113"/>
      <c r="E89" s="113"/>
      <c r="F89" s="93"/>
      <c r="G89" s="93"/>
      <c r="H89" s="94"/>
      <c r="I89" s="94"/>
      <c r="J89" s="101"/>
      <c r="K89" s="23">
        <v>0.8</v>
      </c>
      <c r="L89" s="24">
        <v>700</v>
      </c>
      <c r="M89" s="93"/>
    </row>
    <row r="90" spans="1:13" ht="13.5" customHeight="1" x14ac:dyDescent="0.15">
      <c r="A90" s="20" t="s">
        <v>13</v>
      </c>
      <c r="B90" s="20">
        <v>1127</v>
      </c>
      <c r="C90" s="151"/>
      <c r="D90" s="114"/>
      <c r="E90" s="114"/>
      <c r="F90" s="103"/>
      <c r="G90" s="103"/>
      <c r="H90" s="95"/>
      <c r="I90" s="95"/>
      <c r="J90" s="102"/>
      <c r="K90" s="23">
        <v>0.7</v>
      </c>
      <c r="L90" s="24">
        <v>700</v>
      </c>
      <c r="M90" s="93"/>
    </row>
    <row r="91" spans="1:13" ht="13.5" customHeight="1" x14ac:dyDescent="0.15">
      <c r="A91" s="20" t="s">
        <v>13</v>
      </c>
      <c r="B91" s="20">
        <v>1128</v>
      </c>
      <c r="C91" s="149" t="s">
        <v>191</v>
      </c>
      <c r="D91" s="94" t="s">
        <v>244</v>
      </c>
      <c r="E91" s="95"/>
      <c r="F91" s="95"/>
      <c r="G91" s="95"/>
      <c r="H91" s="94"/>
      <c r="I91" s="95"/>
      <c r="J91" s="101" t="s">
        <v>43</v>
      </c>
      <c r="K91" s="23">
        <v>0.9</v>
      </c>
      <c r="L91" s="24">
        <v>120</v>
      </c>
      <c r="M91" s="93"/>
    </row>
    <row r="92" spans="1:13" ht="13.5" customHeight="1" x14ac:dyDescent="0.15">
      <c r="A92" s="20" t="s">
        <v>13</v>
      </c>
      <c r="B92" s="20">
        <v>1129</v>
      </c>
      <c r="C92" s="150"/>
      <c r="D92" s="95"/>
      <c r="E92" s="95"/>
      <c r="F92" s="95"/>
      <c r="G92" s="95"/>
      <c r="H92" s="95"/>
      <c r="I92" s="95"/>
      <c r="J92" s="101"/>
      <c r="K92" s="23">
        <v>0.8</v>
      </c>
      <c r="L92" s="24">
        <v>120</v>
      </c>
      <c r="M92" s="93"/>
    </row>
    <row r="93" spans="1:13" ht="13.5" customHeight="1" x14ac:dyDescent="0.15">
      <c r="A93" s="20" t="s">
        <v>13</v>
      </c>
      <c r="B93" s="20">
        <v>1130</v>
      </c>
      <c r="C93" s="151"/>
      <c r="D93" s="95"/>
      <c r="E93" s="95"/>
      <c r="F93" s="95"/>
      <c r="G93" s="95"/>
      <c r="H93" s="95"/>
      <c r="I93" s="95"/>
      <c r="J93" s="102"/>
      <c r="K93" s="23">
        <v>0.7</v>
      </c>
      <c r="L93" s="24">
        <v>120</v>
      </c>
      <c r="M93" s="93"/>
    </row>
    <row r="94" spans="1:13" ht="13.5" customHeight="1" x14ac:dyDescent="0.15">
      <c r="A94" s="20" t="s">
        <v>13</v>
      </c>
      <c r="B94" s="20">
        <v>1131</v>
      </c>
      <c r="C94" s="94" t="s">
        <v>192</v>
      </c>
      <c r="D94" s="113" t="s">
        <v>245</v>
      </c>
      <c r="E94" s="113"/>
      <c r="F94" s="93" t="s">
        <v>257</v>
      </c>
      <c r="G94" s="93"/>
      <c r="H94" s="94" t="s">
        <v>16</v>
      </c>
      <c r="I94" s="94"/>
      <c r="J94" s="101" t="s">
        <v>45</v>
      </c>
      <c r="K94" s="23">
        <v>0.9</v>
      </c>
      <c r="L94" s="24">
        <v>72</v>
      </c>
      <c r="M94" s="93"/>
    </row>
    <row r="95" spans="1:13" ht="13.5" customHeight="1" x14ac:dyDescent="0.15">
      <c r="A95" s="20" t="s">
        <v>13</v>
      </c>
      <c r="B95" s="20">
        <v>1132</v>
      </c>
      <c r="C95" s="94"/>
      <c r="D95" s="113"/>
      <c r="E95" s="113"/>
      <c r="F95" s="93"/>
      <c r="G95" s="93"/>
      <c r="H95" s="94"/>
      <c r="I95" s="94"/>
      <c r="J95" s="101"/>
      <c r="K95" s="23">
        <v>0.8</v>
      </c>
      <c r="L95" s="24">
        <v>72</v>
      </c>
      <c r="M95" s="93"/>
    </row>
    <row r="96" spans="1:13" ht="13.5" customHeight="1" x14ac:dyDescent="0.15">
      <c r="A96" s="20" t="s">
        <v>13</v>
      </c>
      <c r="B96" s="20">
        <v>1133</v>
      </c>
      <c r="C96" s="95"/>
      <c r="D96" s="113"/>
      <c r="E96" s="113"/>
      <c r="F96" s="93"/>
      <c r="G96" s="93"/>
      <c r="H96" s="95"/>
      <c r="I96" s="95"/>
      <c r="J96" s="102"/>
      <c r="K96" s="23">
        <v>0.7</v>
      </c>
      <c r="L96" s="24">
        <v>72</v>
      </c>
      <c r="M96" s="93"/>
    </row>
    <row r="97" spans="1:13" ht="13.5" customHeight="1" x14ac:dyDescent="0.15">
      <c r="A97" s="20" t="s">
        <v>13</v>
      </c>
      <c r="B97" s="20">
        <v>1134</v>
      </c>
      <c r="C97" s="94" t="s">
        <v>193</v>
      </c>
      <c r="D97" s="113"/>
      <c r="E97" s="113"/>
      <c r="F97" s="93"/>
      <c r="G97" s="93"/>
      <c r="H97" s="94" t="s">
        <v>48</v>
      </c>
      <c r="I97" s="94"/>
      <c r="J97" s="101" t="s">
        <v>47</v>
      </c>
      <c r="K97" s="23">
        <v>0.9</v>
      </c>
      <c r="L97" s="24">
        <v>144</v>
      </c>
      <c r="M97" s="93"/>
    </row>
    <row r="98" spans="1:13" ht="13.5" customHeight="1" x14ac:dyDescent="0.15">
      <c r="A98" s="20" t="s">
        <v>13</v>
      </c>
      <c r="B98" s="20">
        <v>1135</v>
      </c>
      <c r="C98" s="94"/>
      <c r="D98" s="113"/>
      <c r="E98" s="113"/>
      <c r="F98" s="93"/>
      <c r="G98" s="93"/>
      <c r="H98" s="94"/>
      <c r="I98" s="94"/>
      <c r="J98" s="101"/>
      <c r="K98" s="23">
        <v>0.8</v>
      </c>
      <c r="L98" s="24">
        <v>144</v>
      </c>
      <c r="M98" s="93"/>
    </row>
    <row r="99" spans="1:13" ht="13.5" customHeight="1" x14ac:dyDescent="0.15">
      <c r="A99" s="20" t="s">
        <v>13</v>
      </c>
      <c r="B99" s="20">
        <v>1136</v>
      </c>
      <c r="C99" s="95"/>
      <c r="D99" s="113"/>
      <c r="E99" s="113"/>
      <c r="F99" s="93"/>
      <c r="G99" s="93"/>
      <c r="H99" s="95"/>
      <c r="I99" s="95"/>
      <c r="J99" s="102"/>
      <c r="K99" s="23">
        <v>0.7</v>
      </c>
      <c r="L99" s="24">
        <v>144</v>
      </c>
      <c r="M99" s="93"/>
    </row>
    <row r="100" spans="1:13" ht="13.5" customHeight="1" x14ac:dyDescent="0.15">
      <c r="A100" s="20" t="s">
        <v>13</v>
      </c>
      <c r="B100" s="20">
        <v>1137</v>
      </c>
      <c r="C100" s="94" t="s">
        <v>194</v>
      </c>
      <c r="D100" s="113"/>
      <c r="E100" s="113"/>
      <c r="F100" s="93" t="s">
        <v>207</v>
      </c>
      <c r="G100" s="93"/>
      <c r="H100" s="94" t="s">
        <v>16</v>
      </c>
      <c r="I100" s="94"/>
      <c r="J100" s="101" t="s">
        <v>49</v>
      </c>
      <c r="K100" s="23">
        <v>0.9</v>
      </c>
      <c r="L100" s="24">
        <v>48</v>
      </c>
      <c r="M100" s="93"/>
    </row>
    <row r="101" spans="1:13" ht="13.5" customHeight="1" x14ac:dyDescent="0.15">
      <c r="A101" s="20" t="s">
        <v>13</v>
      </c>
      <c r="B101" s="20">
        <v>1138</v>
      </c>
      <c r="C101" s="94"/>
      <c r="D101" s="113"/>
      <c r="E101" s="113"/>
      <c r="F101" s="93"/>
      <c r="G101" s="93"/>
      <c r="H101" s="94"/>
      <c r="I101" s="94"/>
      <c r="J101" s="101"/>
      <c r="K101" s="23">
        <v>0.8</v>
      </c>
      <c r="L101" s="24">
        <v>48</v>
      </c>
      <c r="M101" s="93"/>
    </row>
    <row r="102" spans="1:13" ht="13.5" customHeight="1" x14ac:dyDescent="0.15">
      <c r="A102" s="20" t="s">
        <v>13</v>
      </c>
      <c r="B102" s="20">
        <v>1139</v>
      </c>
      <c r="C102" s="95"/>
      <c r="D102" s="113"/>
      <c r="E102" s="113"/>
      <c r="F102" s="93"/>
      <c r="G102" s="93"/>
      <c r="H102" s="95"/>
      <c r="I102" s="95"/>
      <c r="J102" s="102"/>
      <c r="K102" s="23">
        <v>0.7</v>
      </c>
      <c r="L102" s="24">
        <v>48</v>
      </c>
      <c r="M102" s="93"/>
    </row>
    <row r="103" spans="1:13" ht="13.5" customHeight="1" x14ac:dyDescent="0.15">
      <c r="A103" s="20" t="s">
        <v>13</v>
      </c>
      <c r="B103" s="20">
        <v>1140</v>
      </c>
      <c r="C103" s="94" t="s">
        <v>195</v>
      </c>
      <c r="D103" s="113"/>
      <c r="E103" s="113"/>
      <c r="F103" s="93"/>
      <c r="G103" s="93"/>
      <c r="H103" s="94" t="s">
        <v>48</v>
      </c>
      <c r="I103" s="94"/>
      <c r="J103" s="101" t="s">
        <v>50</v>
      </c>
      <c r="K103" s="23">
        <v>0.9</v>
      </c>
      <c r="L103" s="24">
        <v>96</v>
      </c>
      <c r="M103" s="93"/>
    </row>
    <row r="104" spans="1:13" ht="13.5" customHeight="1" x14ac:dyDescent="0.15">
      <c r="A104" s="20" t="s">
        <v>13</v>
      </c>
      <c r="B104" s="20">
        <v>1141</v>
      </c>
      <c r="C104" s="94"/>
      <c r="D104" s="113"/>
      <c r="E104" s="113"/>
      <c r="F104" s="93"/>
      <c r="G104" s="93"/>
      <c r="H104" s="94"/>
      <c r="I104" s="94"/>
      <c r="J104" s="101"/>
      <c r="K104" s="23">
        <v>0.8</v>
      </c>
      <c r="L104" s="24">
        <v>96</v>
      </c>
      <c r="M104" s="93"/>
    </row>
    <row r="105" spans="1:13" ht="13.5" customHeight="1" x14ac:dyDescent="0.15">
      <c r="A105" s="20" t="s">
        <v>13</v>
      </c>
      <c r="B105" s="20">
        <v>1142</v>
      </c>
      <c r="C105" s="95"/>
      <c r="D105" s="113"/>
      <c r="E105" s="113"/>
      <c r="F105" s="103"/>
      <c r="G105" s="103"/>
      <c r="H105" s="95"/>
      <c r="I105" s="95"/>
      <c r="J105" s="102"/>
      <c r="K105" s="23">
        <v>0.7</v>
      </c>
      <c r="L105" s="24">
        <v>96</v>
      </c>
      <c r="M105" s="93"/>
    </row>
    <row r="106" spans="1:13" ht="13.5" customHeight="1" x14ac:dyDescent="0.15">
      <c r="A106" s="20" t="s">
        <v>13</v>
      </c>
      <c r="B106" s="20">
        <v>1143</v>
      </c>
      <c r="C106" s="94" t="s">
        <v>196</v>
      </c>
      <c r="D106" s="113"/>
      <c r="E106" s="113"/>
      <c r="F106" s="93" t="s">
        <v>141</v>
      </c>
      <c r="G106" s="93"/>
      <c r="H106" s="94" t="s">
        <v>16</v>
      </c>
      <c r="I106" s="94"/>
      <c r="J106" s="101" t="s">
        <v>51</v>
      </c>
      <c r="K106" s="23">
        <v>0.9</v>
      </c>
      <c r="L106" s="24">
        <v>24</v>
      </c>
      <c r="M106" s="93"/>
    </row>
    <row r="107" spans="1:13" ht="13.5" customHeight="1" x14ac:dyDescent="0.15">
      <c r="A107" s="20" t="s">
        <v>13</v>
      </c>
      <c r="B107" s="20">
        <v>1144</v>
      </c>
      <c r="C107" s="94"/>
      <c r="D107" s="113"/>
      <c r="E107" s="113"/>
      <c r="F107" s="93"/>
      <c r="G107" s="93"/>
      <c r="H107" s="94"/>
      <c r="I107" s="94"/>
      <c r="J107" s="101"/>
      <c r="K107" s="23">
        <v>0.8</v>
      </c>
      <c r="L107" s="24">
        <v>24</v>
      </c>
      <c r="M107" s="93"/>
    </row>
    <row r="108" spans="1:13" ht="13.5" customHeight="1" x14ac:dyDescent="0.15">
      <c r="A108" s="20" t="s">
        <v>13</v>
      </c>
      <c r="B108" s="20">
        <v>1145</v>
      </c>
      <c r="C108" s="95"/>
      <c r="D108" s="113"/>
      <c r="E108" s="113"/>
      <c r="F108" s="93"/>
      <c r="G108" s="93"/>
      <c r="H108" s="95"/>
      <c r="I108" s="95"/>
      <c r="J108" s="102"/>
      <c r="K108" s="23">
        <v>0.7</v>
      </c>
      <c r="L108" s="24">
        <v>24</v>
      </c>
      <c r="M108" s="93"/>
    </row>
    <row r="109" spans="1:13" ht="13.5" customHeight="1" x14ac:dyDescent="0.15">
      <c r="A109" s="20" t="s">
        <v>13</v>
      </c>
      <c r="B109" s="20">
        <v>1146</v>
      </c>
      <c r="C109" s="94" t="s">
        <v>197</v>
      </c>
      <c r="D109" s="113"/>
      <c r="E109" s="113"/>
      <c r="F109" s="93"/>
      <c r="G109" s="93"/>
      <c r="H109" s="94" t="s">
        <v>48</v>
      </c>
      <c r="I109" s="94"/>
      <c r="J109" s="101" t="s">
        <v>49</v>
      </c>
      <c r="K109" s="23">
        <v>0.9</v>
      </c>
      <c r="L109" s="24">
        <v>48</v>
      </c>
      <c r="M109" s="93"/>
    </row>
    <row r="110" spans="1:13" ht="13.5" customHeight="1" x14ac:dyDescent="0.15">
      <c r="A110" s="20" t="s">
        <v>13</v>
      </c>
      <c r="B110" s="20">
        <v>1147</v>
      </c>
      <c r="C110" s="94"/>
      <c r="D110" s="113"/>
      <c r="E110" s="113"/>
      <c r="F110" s="93"/>
      <c r="G110" s="93"/>
      <c r="H110" s="94"/>
      <c r="I110" s="94"/>
      <c r="J110" s="101"/>
      <c r="K110" s="23">
        <v>0.8</v>
      </c>
      <c r="L110" s="24">
        <v>48</v>
      </c>
      <c r="M110" s="93"/>
    </row>
    <row r="111" spans="1:13" ht="13.5" customHeight="1" x14ac:dyDescent="0.15">
      <c r="A111" s="20" t="s">
        <v>13</v>
      </c>
      <c r="B111" s="20">
        <v>1148</v>
      </c>
      <c r="C111" s="95"/>
      <c r="D111" s="114"/>
      <c r="E111" s="114"/>
      <c r="F111" s="103"/>
      <c r="G111" s="103"/>
      <c r="H111" s="95"/>
      <c r="I111" s="95"/>
      <c r="J111" s="102"/>
      <c r="K111" s="23">
        <v>0.7</v>
      </c>
      <c r="L111" s="24">
        <v>48</v>
      </c>
      <c r="M111" s="93"/>
    </row>
    <row r="112" spans="1:13" ht="13.5" customHeight="1" x14ac:dyDescent="0.15">
      <c r="A112" s="29" t="s">
        <v>13</v>
      </c>
      <c r="B112" s="29">
        <v>1173</v>
      </c>
      <c r="C112" s="94" t="s">
        <v>255</v>
      </c>
      <c r="D112" s="91" t="s">
        <v>248</v>
      </c>
      <c r="E112" s="91"/>
      <c r="F112" s="92" t="s">
        <v>258</v>
      </c>
      <c r="G112" s="93"/>
      <c r="H112" s="92"/>
      <c r="I112" s="92"/>
      <c r="J112" s="156" t="s">
        <v>220</v>
      </c>
      <c r="K112" s="23">
        <v>0.9</v>
      </c>
      <c r="L112" s="38">
        <v>200</v>
      </c>
      <c r="M112" s="93"/>
    </row>
    <row r="113" spans="1:13" ht="13.5" customHeight="1" x14ac:dyDescent="0.15">
      <c r="A113" s="29" t="s">
        <v>13</v>
      </c>
      <c r="B113" s="29">
        <v>1174</v>
      </c>
      <c r="C113" s="94"/>
      <c r="D113" s="91"/>
      <c r="E113" s="91"/>
      <c r="F113" s="93"/>
      <c r="G113" s="93"/>
      <c r="H113" s="92"/>
      <c r="I113" s="92"/>
      <c r="J113" s="101"/>
      <c r="K113" s="23">
        <v>0.8</v>
      </c>
      <c r="L113" s="38">
        <v>200</v>
      </c>
      <c r="M113" s="93"/>
    </row>
    <row r="114" spans="1:13" ht="13.5" customHeight="1" x14ac:dyDescent="0.15">
      <c r="A114" s="29" t="s">
        <v>13</v>
      </c>
      <c r="B114" s="32">
        <v>1175</v>
      </c>
      <c r="C114" s="95"/>
      <c r="D114" s="91"/>
      <c r="E114" s="91"/>
      <c r="F114" s="93"/>
      <c r="G114" s="93"/>
      <c r="H114" s="92"/>
      <c r="I114" s="92"/>
      <c r="J114" s="101"/>
      <c r="K114" s="23">
        <v>0.7</v>
      </c>
      <c r="L114" s="38">
        <v>200</v>
      </c>
      <c r="M114" s="93"/>
    </row>
    <row r="115" spans="1:13" ht="13.5" customHeight="1" x14ac:dyDescent="0.15">
      <c r="A115" s="29" t="s">
        <v>13</v>
      </c>
      <c r="B115" s="32">
        <v>1176</v>
      </c>
      <c r="C115" s="94" t="s">
        <v>256</v>
      </c>
      <c r="D115" s="91"/>
      <c r="E115" s="91"/>
      <c r="F115" s="93" t="s">
        <v>259</v>
      </c>
      <c r="G115" s="93"/>
      <c r="H115" s="92" t="s">
        <v>222</v>
      </c>
      <c r="I115" s="93"/>
      <c r="J115" s="156" t="s">
        <v>221</v>
      </c>
      <c r="K115" s="23">
        <v>0.9</v>
      </c>
      <c r="L115" s="38">
        <v>100</v>
      </c>
      <c r="M115" s="93"/>
    </row>
    <row r="116" spans="1:13" ht="13.5" customHeight="1" x14ac:dyDescent="0.15">
      <c r="A116" s="29" t="s">
        <v>13</v>
      </c>
      <c r="B116" s="32">
        <v>1177</v>
      </c>
      <c r="C116" s="94"/>
      <c r="D116" s="91"/>
      <c r="E116" s="91"/>
      <c r="F116" s="93"/>
      <c r="G116" s="93"/>
      <c r="H116" s="93"/>
      <c r="I116" s="93"/>
      <c r="J116" s="101"/>
      <c r="K116" s="23">
        <v>0.8</v>
      </c>
      <c r="L116" s="38">
        <v>100</v>
      </c>
      <c r="M116" s="93"/>
    </row>
    <row r="117" spans="1:13" ht="13.5" customHeight="1" x14ac:dyDescent="0.15">
      <c r="A117" s="29" t="s">
        <v>13</v>
      </c>
      <c r="B117" s="32">
        <v>1178</v>
      </c>
      <c r="C117" s="95"/>
      <c r="D117" s="91"/>
      <c r="E117" s="91"/>
      <c r="F117" s="93"/>
      <c r="G117" s="93"/>
      <c r="H117" s="93"/>
      <c r="I117" s="93"/>
      <c r="J117" s="101"/>
      <c r="K117" s="23">
        <v>0.7</v>
      </c>
      <c r="L117" s="38">
        <v>100</v>
      </c>
      <c r="M117" s="93"/>
    </row>
    <row r="118" spans="1:13" ht="13.5" customHeight="1" x14ac:dyDescent="0.15">
      <c r="A118" s="29" t="s">
        <v>13</v>
      </c>
      <c r="B118" s="32">
        <v>1179</v>
      </c>
      <c r="C118" s="94" t="s">
        <v>249</v>
      </c>
      <c r="D118" s="104" t="s">
        <v>250</v>
      </c>
      <c r="E118" s="105"/>
      <c r="F118" s="105"/>
      <c r="G118" s="105"/>
      <c r="H118" s="30"/>
      <c r="I118" s="30"/>
      <c r="J118" s="110" t="s">
        <v>234</v>
      </c>
      <c r="K118" s="23">
        <v>0.9</v>
      </c>
      <c r="L118" s="38">
        <v>5</v>
      </c>
      <c r="M118" s="93" t="s">
        <v>151</v>
      </c>
    </row>
    <row r="119" spans="1:13" ht="13.5" customHeight="1" x14ac:dyDescent="0.15">
      <c r="A119" s="29" t="s">
        <v>13</v>
      </c>
      <c r="B119" s="32">
        <v>1180</v>
      </c>
      <c r="C119" s="94"/>
      <c r="D119" s="106"/>
      <c r="E119" s="107"/>
      <c r="F119" s="107"/>
      <c r="G119" s="107"/>
      <c r="H119" s="39"/>
      <c r="I119" s="39"/>
      <c r="J119" s="111"/>
      <c r="K119" s="23">
        <v>0.8</v>
      </c>
      <c r="L119" s="38">
        <v>5</v>
      </c>
      <c r="M119" s="93"/>
    </row>
    <row r="120" spans="1:13" ht="13.5" customHeight="1" x14ac:dyDescent="0.15">
      <c r="A120" s="29" t="s">
        <v>13</v>
      </c>
      <c r="B120" s="32">
        <v>1181</v>
      </c>
      <c r="C120" s="95"/>
      <c r="D120" s="108"/>
      <c r="E120" s="109"/>
      <c r="F120" s="109"/>
      <c r="G120" s="109"/>
      <c r="H120" s="31"/>
      <c r="I120" s="31"/>
      <c r="J120" s="112"/>
      <c r="K120" s="23">
        <v>0.7</v>
      </c>
      <c r="L120" s="38">
        <v>5</v>
      </c>
      <c r="M120" s="93"/>
    </row>
    <row r="121" spans="1:13" ht="13.5" customHeight="1" x14ac:dyDescent="0.15">
      <c r="A121" s="115" t="s">
        <v>58</v>
      </c>
      <c r="B121" s="115"/>
      <c r="C121" s="115"/>
      <c r="D121" s="115"/>
      <c r="E121" s="115"/>
      <c r="F121" s="115"/>
      <c r="G121" s="115"/>
      <c r="H121" s="115"/>
      <c r="I121" s="115"/>
      <c r="J121" s="115"/>
      <c r="K121" s="115"/>
      <c r="L121" s="115"/>
      <c r="M121" s="115"/>
    </row>
    <row r="122" spans="1:13" ht="13.5" customHeight="1" x14ac:dyDescent="0.15">
      <c r="A122" s="93" t="s">
        <v>5</v>
      </c>
      <c r="B122" s="93"/>
      <c r="C122" s="93" t="s">
        <v>6</v>
      </c>
      <c r="D122" s="93" t="s">
        <v>7</v>
      </c>
      <c r="E122" s="93"/>
      <c r="F122" s="93"/>
      <c r="G122" s="93"/>
      <c r="H122" s="93"/>
      <c r="I122" s="93"/>
      <c r="J122" s="93"/>
      <c r="K122" s="98" t="s">
        <v>128</v>
      </c>
      <c r="L122" s="146" t="s">
        <v>64</v>
      </c>
      <c r="M122" s="93" t="s">
        <v>8</v>
      </c>
    </row>
    <row r="123" spans="1:13" ht="13.5" customHeight="1" x14ac:dyDescent="0.15">
      <c r="A123" s="20" t="s">
        <v>0</v>
      </c>
      <c r="B123" s="20" t="s">
        <v>1</v>
      </c>
      <c r="C123" s="93"/>
      <c r="D123" s="93"/>
      <c r="E123" s="93"/>
      <c r="F123" s="93"/>
      <c r="G123" s="93"/>
      <c r="H123" s="93"/>
      <c r="I123" s="93"/>
      <c r="J123" s="93"/>
      <c r="K123" s="148"/>
      <c r="L123" s="147"/>
      <c r="M123" s="93"/>
    </row>
    <row r="124" spans="1:13" ht="13.5" customHeight="1" x14ac:dyDescent="0.15">
      <c r="A124" s="20" t="s">
        <v>125</v>
      </c>
      <c r="B124" s="20">
        <v>1149</v>
      </c>
      <c r="C124" s="94" t="s">
        <v>143</v>
      </c>
      <c r="D124" s="96" t="s">
        <v>126</v>
      </c>
      <c r="E124" s="96" t="s">
        <v>156</v>
      </c>
      <c r="F124" s="96"/>
      <c r="G124" s="96"/>
      <c r="H124" s="96"/>
      <c r="I124" s="101" t="s">
        <v>161</v>
      </c>
      <c r="J124" s="96" t="s">
        <v>153</v>
      </c>
      <c r="K124" s="23">
        <v>0.9</v>
      </c>
      <c r="L124" s="24">
        <f>288*0.7</f>
        <v>201.6</v>
      </c>
      <c r="M124" s="98" t="s">
        <v>151</v>
      </c>
    </row>
    <row r="125" spans="1:13" ht="13.5" customHeight="1" x14ac:dyDescent="0.15">
      <c r="A125" s="20" t="s">
        <v>125</v>
      </c>
      <c r="B125" s="20">
        <v>1150</v>
      </c>
      <c r="C125" s="94"/>
      <c r="D125" s="96"/>
      <c r="E125" s="96"/>
      <c r="F125" s="96"/>
      <c r="G125" s="96"/>
      <c r="H125" s="96"/>
      <c r="I125" s="101"/>
      <c r="J125" s="96"/>
      <c r="K125" s="23">
        <v>0.8</v>
      </c>
      <c r="L125" s="24">
        <f>288*0.7</f>
        <v>201.6</v>
      </c>
      <c r="M125" s="99"/>
    </row>
    <row r="126" spans="1:13" ht="13.5" customHeight="1" x14ac:dyDescent="0.15">
      <c r="A126" s="20" t="s">
        <v>13</v>
      </c>
      <c r="B126" s="20">
        <v>1151</v>
      </c>
      <c r="C126" s="95"/>
      <c r="D126" s="96"/>
      <c r="E126" s="97"/>
      <c r="F126" s="97"/>
      <c r="G126" s="97"/>
      <c r="H126" s="97"/>
      <c r="I126" s="102"/>
      <c r="J126" s="96"/>
      <c r="K126" s="23">
        <v>0.7</v>
      </c>
      <c r="L126" s="24">
        <v>202</v>
      </c>
      <c r="M126" s="100"/>
    </row>
    <row r="127" spans="1:13" ht="13.5" customHeight="1" x14ac:dyDescent="0.15">
      <c r="A127" s="20" t="s">
        <v>13</v>
      </c>
      <c r="B127" s="20">
        <v>1152</v>
      </c>
      <c r="C127" s="94" t="s">
        <v>144</v>
      </c>
      <c r="D127" s="96"/>
      <c r="E127" s="96" t="s">
        <v>174</v>
      </c>
      <c r="F127" s="96"/>
      <c r="G127" s="96"/>
      <c r="H127" s="96"/>
      <c r="I127" s="101" t="s">
        <v>162</v>
      </c>
      <c r="J127" s="96"/>
      <c r="K127" s="23">
        <v>0.9</v>
      </c>
      <c r="L127" s="24">
        <f>1153*0.7</f>
        <v>807.09999999999991</v>
      </c>
      <c r="M127" s="98" t="s">
        <v>214</v>
      </c>
    </row>
    <row r="128" spans="1:13" ht="13.5" customHeight="1" x14ac:dyDescent="0.15">
      <c r="A128" s="20" t="s">
        <v>13</v>
      </c>
      <c r="B128" s="20">
        <v>1153</v>
      </c>
      <c r="C128" s="94"/>
      <c r="D128" s="96"/>
      <c r="E128" s="96"/>
      <c r="F128" s="96"/>
      <c r="G128" s="96"/>
      <c r="H128" s="96"/>
      <c r="I128" s="101"/>
      <c r="J128" s="96"/>
      <c r="K128" s="23">
        <v>0.8</v>
      </c>
      <c r="L128" s="24">
        <f>1153*0.7</f>
        <v>807.09999999999991</v>
      </c>
      <c r="M128" s="99"/>
    </row>
    <row r="129" spans="1:13" ht="13.5" customHeight="1" x14ac:dyDescent="0.15">
      <c r="A129" s="20" t="s">
        <v>13</v>
      </c>
      <c r="B129" s="20">
        <v>1154</v>
      </c>
      <c r="C129" s="95"/>
      <c r="D129" s="96"/>
      <c r="E129" s="97"/>
      <c r="F129" s="97"/>
      <c r="G129" s="97"/>
      <c r="H129" s="97"/>
      <c r="I129" s="102"/>
      <c r="J129" s="96"/>
      <c r="K129" s="23">
        <v>0.7</v>
      </c>
      <c r="L129" s="24">
        <v>807</v>
      </c>
      <c r="M129" s="100"/>
    </row>
    <row r="130" spans="1:13" ht="13.5" customHeight="1" x14ac:dyDescent="0.15">
      <c r="A130" s="20" t="s">
        <v>13</v>
      </c>
      <c r="B130" s="20">
        <v>1155</v>
      </c>
      <c r="C130" s="94" t="s">
        <v>145</v>
      </c>
      <c r="D130" s="96"/>
      <c r="E130" s="96" t="s">
        <v>213</v>
      </c>
      <c r="F130" s="96"/>
      <c r="G130" s="96"/>
      <c r="H130" s="96"/>
      <c r="I130" s="101" t="s">
        <v>163</v>
      </c>
      <c r="J130" s="96"/>
      <c r="K130" s="23">
        <v>0.9</v>
      </c>
      <c r="L130" s="24">
        <f>295*0.7</f>
        <v>206.5</v>
      </c>
      <c r="M130" s="98" t="s">
        <v>151</v>
      </c>
    </row>
    <row r="131" spans="1:13" ht="13.5" customHeight="1" x14ac:dyDescent="0.15">
      <c r="A131" s="20" t="s">
        <v>13</v>
      </c>
      <c r="B131" s="20">
        <v>1156</v>
      </c>
      <c r="C131" s="94"/>
      <c r="D131" s="96"/>
      <c r="E131" s="96"/>
      <c r="F131" s="96"/>
      <c r="G131" s="96"/>
      <c r="H131" s="96"/>
      <c r="I131" s="101"/>
      <c r="J131" s="96"/>
      <c r="K131" s="23">
        <v>0.8</v>
      </c>
      <c r="L131" s="24">
        <f>295*0.7</f>
        <v>206.5</v>
      </c>
      <c r="M131" s="99"/>
    </row>
    <row r="132" spans="1:13" ht="13.5" customHeight="1" x14ac:dyDescent="0.15">
      <c r="A132" s="20" t="s">
        <v>13</v>
      </c>
      <c r="B132" s="20">
        <v>1157</v>
      </c>
      <c r="C132" s="95"/>
      <c r="D132" s="96"/>
      <c r="E132" s="97"/>
      <c r="F132" s="97"/>
      <c r="G132" s="97"/>
      <c r="H132" s="97"/>
      <c r="I132" s="102"/>
      <c r="J132" s="96"/>
      <c r="K132" s="23">
        <v>0.7</v>
      </c>
      <c r="L132" s="24">
        <v>207</v>
      </c>
      <c r="M132" s="100"/>
    </row>
    <row r="133" spans="1:13" ht="13.5" customHeight="1" x14ac:dyDescent="0.15">
      <c r="A133" s="20" t="s">
        <v>13</v>
      </c>
      <c r="B133" s="20">
        <v>1158</v>
      </c>
      <c r="C133" s="94" t="s">
        <v>146</v>
      </c>
      <c r="D133" s="96"/>
      <c r="E133" s="96" t="s">
        <v>206</v>
      </c>
      <c r="F133" s="96"/>
      <c r="G133" s="96"/>
      <c r="H133" s="96"/>
      <c r="I133" s="101" t="s">
        <v>164</v>
      </c>
      <c r="J133" s="96"/>
      <c r="K133" s="23">
        <v>0.9</v>
      </c>
      <c r="L133" s="24">
        <f>2364*0.7</f>
        <v>1654.8</v>
      </c>
      <c r="M133" s="98" t="s">
        <v>214</v>
      </c>
    </row>
    <row r="134" spans="1:13" ht="13.5" customHeight="1" x14ac:dyDescent="0.15">
      <c r="A134" s="20" t="s">
        <v>13</v>
      </c>
      <c r="B134" s="20">
        <v>1159</v>
      </c>
      <c r="C134" s="94"/>
      <c r="D134" s="96"/>
      <c r="E134" s="96"/>
      <c r="F134" s="96"/>
      <c r="G134" s="96"/>
      <c r="H134" s="96"/>
      <c r="I134" s="101"/>
      <c r="J134" s="96"/>
      <c r="K134" s="23">
        <v>0.8</v>
      </c>
      <c r="L134" s="24">
        <f>2364*0.7</f>
        <v>1654.8</v>
      </c>
      <c r="M134" s="99"/>
    </row>
    <row r="135" spans="1:13" ht="13.5" customHeight="1" x14ac:dyDescent="0.15">
      <c r="A135" s="20" t="s">
        <v>13</v>
      </c>
      <c r="B135" s="20">
        <v>1160</v>
      </c>
      <c r="C135" s="95"/>
      <c r="D135" s="97"/>
      <c r="E135" s="97"/>
      <c r="F135" s="97"/>
      <c r="G135" s="97"/>
      <c r="H135" s="97"/>
      <c r="I135" s="102"/>
      <c r="J135" s="97"/>
      <c r="K135" s="23">
        <v>0.7</v>
      </c>
      <c r="L135" s="24">
        <v>1655</v>
      </c>
      <c r="M135" s="100"/>
    </row>
    <row r="136" spans="1:13" ht="13.5" customHeight="1" x14ac:dyDescent="0.15">
      <c r="A136" s="115" t="s">
        <v>152</v>
      </c>
      <c r="B136" s="115"/>
      <c r="C136" s="115"/>
      <c r="D136" s="115"/>
      <c r="E136" s="115"/>
      <c r="F136" s="115"/>
      <c r="G136" s="115"/>
      <c r="H136" s="115"/>
      <c r="I136" s="115"/>
      <c r="J136" s="115"/>
      <c r="K136" s="115"/>
      <c r="L136" s="115"/>
      <c r="M136" s="115"/>
    </row>
    <row r="137" spans="1:13" ht="13.5" customHeight="1" x14ac:dyDescent="0.15">
      <c r="A137" s="93" t="s">
        <v>5</v>
      </c>
      <c r="B137" s="93"/>
      <c r="C137" s="93" t="s">
        <v>6</v>
      </c>
      <c r="D137" s="93" t="s">
        <v>7</v>
      </c>
      <c r="E137" s="93"/>
      <c r="F137" s="93"/>
      <c r="G137" s="93"/>
      <c r="H137" s="93"/>
      <c r="I137" s="93"/>
      <c r="J137" s="93"/>
      <c r="K137" s="98" t="s">
        <v>128</v>
      </c>
      <c r="L137" s="146" t="s">
        <v>64</v>
      </c>
      <c r="M137" s="93" t="s">
        <v>8</v>
      </c>
    </row>
    <row r="138" spans="1:13" ht="13.5" customHeight="1" x14ac:dyDescent="0.15">
      <c r="A138" s="20" t="s">
        <v>0</v>
      </c>
      <c r="B138" s="20" t="s">
        <v>1</v>
      </c>
      <c r="C138" s="93"/>
      <c r="D138" s="93"/>
      <c r="E138" s="93"/>
      <c r="F138" s="93"/>
      <c r="G138" s="93"/>
      <c r="H138" s="93"/>
      <c r="I138" s="93"/>
      <c r="J138" s="93"/>
      <c r="K138" s="148"/>
      <c r="L138" s="147"/>
      <c r="M138" s="93"/>
    </row>
    <row r="139" spans="1:13" ht="13.5" customHeight="1" x14ac:dyDescent="0.15">
      <c r="A139" s="20" t="s">
        <v>125</v>
      </c>
      <c r="B139" s="20">
        <v>1161</v>
      </c>
      <c r="C139" s="94" t="s">
        <v>147</v>
      </c>
      <c r="D139" s="96" t="s">
        <v>126</v>
      </c>
      <c r="E139" s="96" t="s">
        <v>156</v>
      </c>
      <c r="F139" s="96"/>
      <c r="G139" s="96"/>
      <c r="H139" s="96"/>
      <c r="I139" s="101" t="s">
        <v>161</v>
      </c>
      <c r="J139" s="96" t="s">
        <v>154</v>
      </c>
      <c r="K139" s="23">
        <v>0.9</v>
      </c>
      <c r="L139" s="24">
        <f>288*0.7</f>
        <v>201.6</v>
      </c>
      <c r="M139" s="98" t="s">
        <v>151</v>
      </c>
    </row>
    <row r="140" spans="1:13" ht="13.5" customHeight="1" x14ac:dyDescent="0.15">
      <c r="A140" s="20" t="s">
        <v>125</v>
      </c>
      <c r="B140" s="20">
        <v>1162</v>
      </c>
      <c r="C140" s="94"/>
      <c r="D140" s="96"/>
      <c r="E140" s="96"/>
      <c r="F140" s="96"/>
      <c r="G140" s="96"/>
      <c r="H140" s="96"/>
      <c r="I140" s="101"/>
      <c r="J140" s="96"/>
      <c r="K140" s="23">
        <v>0.8</v>
      </c>
      <c r="L140" s="24">
        <f>288*0.7</f>
        <v>201.6</v>
      </c>
      <c r="M140" s="99"/>
    </row>
    <row r="141" spans="1:13" ht="13.5" customHeight="1" x14ac:dyDescent="0.15">
      <c r="A141" s="20" t="s">
        <v>13</v>
      </c>
      <c r="B141" s="20">
        <v>1163</v>
      </c>
      <c r="C141" s="95"/>
      <c r="D141" s="96"/>
      <c r="E141" s="97"/>
      <c r="F141" s="97"/>
      <c r="G141" s="97"/>
      <c r="H141" s="97"/>
      <c r="I141" s="102"/>
      <c r="J141" s="96"/>
      <c r="K141" s="23">
        <v>0.7</v>
      </c>
      <c r="L141" s="24">
        <v>202</v>
      </c>
      <c r="M141" s="100"/>
    </row>
    <row r="142" spans="1:13" ht="13.5" customHeight="1" x14ac:dyDescent="0.15">
      <c r="A142" s="20" t="s">
        <v>13</v>
      </c>
      <c r="B142" s="20">
        <v>1164</v>
      </c>
      <c r="C142" s="94" t="s">
        <v>148</v>
      </c>
      <c r="D142" s="96"/>
      <c r="E142" s="96" t="s">
        <v>174</v>
      </c>
      <c r="F142" s="96"/>
      <c r="G142" s="96"/>
      <c r="H142" s="96"/>
      <c r="I142" s="101" t="s">
        <v>162</v>
      </c>
      <c r="J142" s="96"/>
      <c r="K142" s="23">
        <v>0.9</v>
      </c>
      <c r="L142" s="24">
        <f>1153*0.7</f>
        <v>807.09999999999991</v>
      </c>
      <c r="M142" s="98" t="s">
        <v>214</v>
      </c>
    </row>
    <row r="143" spans="1:13" ht="13.5" customHeight="1" x14ac:dyDescent="0.15">
      <c r="A143" s="20" t="s">
        <v>13</v>
      </c>
      <c r="B143" s="20">
        <v>1165</v>
      </c>
      <c r="C143" s="94"/>
      <c r="D143" s="96"/>
      <c r="E143" s="96"/>
      <c r="F143" s="96"/>
      <c r="G143" s="96"/>
      <c r="H143" s="96"/>
      <c r="I143" s="101"/>
      <c r="J143" s="96"/>
      <c r="K143" s="23">
        <v>0.8</v>
      </c>
      <c r="L143" s="24">
        <f>1153*0.7</f>
        <v>807.09999999999991</v>
      </c>
      <c r="M143" s="99"/>
    </row>
    <row r="144" spans="1:13" ht="13.5" customHeight="1" x14ac:dyDescent="0.15">
      <c r="A144" s="20" t="s">
        <v>13</v>
      </c>
      <c r="B144" s="20">
        <v>1166</v>
      </c>
      <c r="C144" s="95"/>
      <c r="D144" s="96"/>
      <c r="E144" s="97"/>
      <c r="F144" s="97"/>
      <c r="G144" s="97"/>
      <c r="H144" s="97"/>
      <c r="I144" s="102"/>
      <c r="J144" s="96"/>
      <c r="K144" s="23">
        <v>0.7</v>
      </c>
      <c r="L144" s="24">
        <v>807</v>
      </c>
      <c r="M144" s="100"/>
    </row>
    <row r="145" spans="1:13" ht="13.5" customHeight="1" x14ac:dyDescent="0.15">
      <c r="A145" s="20" t="s">
        <v>13</v>
      </c>
      <c r="B145" s="20">
        <v>1167</v>
      </c>
      <c r="C145" s="94" t="s">
        <v>149</v>
      </c>
      <c r="D145" s="96"/>
      <c r="E145" s="96" t="s">
        <v>213</v>
      </c>
      <c r="F145" s="96"/>
      <c r="G145" s="96"/>
      <c r="H145" s="96"/>
      <c r="I145" s="101" t="s">
        <v>163</v>
      </c>
      <c r="J145" s="96"/>
      <c r="K145" s="23">
        <v>0.9</v>
      </c>
      <c r="L145" s="24">
        <f>295*0.7</f>
        <v>206.5</v>
      </c>
      <c r="M145" s="98" t="s">
        <v>151</v>
      </c>
    </row>
    <row r="146" spans="1:13" ht="13.5" customHeight="1" x14ac:dyDescent="0.15">
      <c r="A146" s="20" t="s">
        <v>13</v>
      </c>
      <c r="B146" s="20">
        <v>1168</v>
      </c>
      <c r="C146" s="94"/>
      <c r="D146" s="96"/>
      <c r="E146" s="96"/>
      <c r="F146" s="96"/>
      <c r="G146" s="96"/>
      <c r="H146" s="96"/>
      <c r="I146" s="101"/>
      <c r="J146" s="96"/>
      <c r="K146" s="23">
        <v>0.8</v>
      </c>
      <c r="L146" s="24">
        <f>295*0.7</f>
        <v>206.5</v>
      </c>
      <c r="M146" s="99"/>
    </row>
    <row r="147" spans="1:13" ht="13.5" customHeight="1" x14ac:dyDescent="0.15">
      <c r="A147" s="20" t="s">
        <v>13</v>
      </c>
      <c r="B147" s="20">
        <v>1169</v>
      </c>
      <c r="C147" s="95"/>
      <c r="D147" s="96"/>
      <c r="E147" s="97"/>
      <c r="F147" s="97"/>
      <c r="G147" s="97"/>
      <c r="H147" s="97"/>
      <c r="I147" s="102"/>
      <c r="J147" s="96"/>
      <c r="K147" s="23">
        <v>0.7</v>
      </c>
      <c r="L147" s="24">
        <v>207</v>
      </c>
      <c r="M147" s="100"/>
    </row>
    <row r="148" spans="1:13" ht="13.5" customHeight="1" x14ac:dyDescent="0.15">
      <c r="A148" s="20" t="s">
        <v>13</v>
      </c>
      <c r="B148" s="20">
        <v>1170</v>
      </c>
      <c r="C148" s="94" t="s">
        <v>150</v>
      </c>
      <c r="D148" s="96"/>
      <c r="E148" s="96" t="s">
        <v>206</v>
      </c>
      <c r="F148" s="96"/>
      <c r="G148" s="96"/>
      <c r="H148" s="96"/>
      <c r="I148" s="101" t="s">
        <v>164</v>
      </c>
      <c r="J148" s="96"/>
      <c r="K148" s="23">
        <v>0.9</v>
      </c>
      <c r="L148" s="24">
        <f>2364*0.7</f>
        <v>1654.8</v>
      </c>
      <c r="M148" s="98" t="s">
        <v>214</v>
      </c>
    </row>
    <row r="149" spans="1:13" ht="13.5" customHeight="1" x14ac:dyDescent="0.15">
      <c r="A149" s="20" t="s">
        <v>13</v>
      </c>
      <c r="B149" s="20">
        <v>1171</v>
      </c>
      <c r="C149" s="94"/>
      <c r="D149" s="96"/>
      <c r="E149" s="96"/>
      <c r="F149" s="96"/>
      <c r="G149" s="96"/>
      <c r="H149" s="96"/>
      <c r="I149" s="101"/>
      <c r="J149" s="96"/>
      <c r="K149" s="23">
        <v>0.8</v>
      </c>
      <c r="L149" s="24">
        <f>2364*0.7</f>
        <v>1654.8</v>
      </c>
      <c r="M149" s="99"/>
    </row>
    <row r="150" spans="1:13" ht="13.5" customHeight="1" x14ac:dyDescent="0.15">
      <c r="A150" s="20" t="s">
        <v>13</v>
      </c>
      <c r="B150" s="20">
        <v>1172</v>
      </c>
      <c r="C150" s="95"/>
      <c r="D150" s="97"/>
      <c r="E150" s="97"/>
      <c r="F150" s="97"/>
      <c r="G150" s="97"/>
      <c r="H150" s="97"/>
      <c r="I150" s="102"/>
      <c r="J150" s="97"/>
      <c r="K150" s="23">
        <v>0.7</v>
      </c>
      <c r="L150" s="24">
        <v>1655</v>
      </c>
      <c r="M150" s="100"/>
    </row>
    <row r="162" spans="1:2" ht="11.25" customHeight="1" x14ac:dyDescent="0.15">
      <c r="A162" s="21"/>
      <c r="B162" s="21"/>
    </row>
    <row r="163" spans="1:2" x14ac:dyDescent="0.15">
      <c r="A163" s="21"/>
      <c r="B163" s="21"/>
    </row>
    <row r="164" spans="1:2" x14ac:dyDescent="0.15">
      <c r="A164" s="21"/>
      <c r="B164" s="21"/>
    </row>
    <row r="165" spans="1:2" x14ac:dyDescent="0.15">
      <c r="A165" s="21"/>
      <c r="B165" s="21"/>
    </row>
    <row r="166" spans="1:2" x14ac:dyDescent="0.15">
      <c r="A166" s="21"/>
      <c r="B166" s="21"/>
    </row>
    <row r="167" spans="1:2" x14ac:dyDescent="0.15">
      <c r="A167" s="21"/>
      <c r="B167" s="21"/>
    </row>
    <row r="168" spans="1:2" ht="13.5" customHeight="1" x14ac:dyDescent="0.15">
      <c r="A168" s="21"/>
      <c r="B168" s="21"/>
    </row>
    <row r="169" spans="1:2" ht="13.5" customHeight="1" x14ac:dyDescent="0.15">
      <c r="A169" s="21"/>
      <c r="B169" s="21"/>
    </row>
    <row r="170" spans="1:2" x14ac:dyDescent="0.15">
      <c r="A170" s="21"/>
      <c r="B170" s="21"/>
    </row>
    <row r="171" spans="1:2" x14ac:dyDescent="0.15">
      <c r="A171" s="21"/>
      <c r="B171" s="21"/>
    </row>
  </sheetData>
  <mergeCells count="195">
    <mergeCell ref="A1:M1"/>
    <mergeCell ref="A2:B2"/>
    <mergeCell ref="C2:C3"/>
    <mergeCell ref="L2:L3"/>
    <mergeCell ref="M2:M3"/>
    <mergeCell ref="K2:K3"/>
    <mergeCell ref="C82:C84"/>
    <mergeCell ref="C85:C87"/>
    <mergeCell ref="C73:C75"/>
    <mergeCell ref="C76:C78"/>
    <mergeCell ref="C79:C81"/>
    <mergeCell ref="D31:E42"/>
    <mergeCell ref="F37:G42"/>
    <mergeCell ref="H37:J42"/>
    <mergeCell ref="C31:C33"/>
    <mergeCell ref="C34:C36"/>
    <mergeCell ref="C46:C48"/>
    <mergeCell ref="M4:M6"/>
    <mergeCell ref="M7:M9"/>
    <mergeCell ref="M10:M12"/>
    <mergeCell ref="M13:M15"/>
    <mergeCell ref="M16:M30"/>
    <mergeCell ref="D4:E15"/>
    <mergeCell ref="F10:G15"/>
    <mergeCell ref="H16:J18"/>
    <mergeCell ref="H19:J21"/>
    <mergeCell ref="H22:J24"/>
    <mergeCell ref="H25:J27"/>
    <mergeCell ref="H28:J30"/>
    <mergeCell ref="C37:C39"/>
    <mergeCell ref="C40:C42"/>
    <mergeCell ref="C43:C45"/>
    <mergeCell ref="D43:E57"/>
    <mergeCell ref="F55:G57"/>
    <mergeCell ref="D16:E30"/>
    <mergeCell ref="F16:G18"/>
    <mergeCell ref="F19:G21"/>
    <mergeCell ref="F22:G24"/>
    <mergeCell ref="F25:G27"/>
    <mergeCell ref="F28:G30"/>
    <mergeCell ref="C58:C60"/>
    <mergeCell ref="C61:C63"/>
    <mergeCell ref="C22:C24"/>
    <mergeCell ref="C28:C30"/>
    <mergeCell ref="C49:C51"/>
    <mergeCell ref="C52:C54"/>
    <mergeCell ref="C55:C57"/>
    <mergeCell ref="C64:C66"/>
    <mergeCell ref="C67:C69"/>
    <mergeCell ref="C70:C72"/>
    <mergeCell ref="K122:K123"/>
    <mergeCell ref="L122:L123"/>
    <mergeCell ref="D2:J3"/>
    <mergeCell ref="C25:C27"/>
    <mergeCell ref="C112:C114"/>
    <mergeCell ref="C115:C117"/>
    <mergeCell ref="H115:I117"/>
    <mergeCell ref="J112:J114"/>
    <mergeCell ref="J115:J117"/>
    <mergeCell ref="H112:I114"/>
    <mergeCell ref="C88:C90"/>
    <mergeCell ref="C91:C93"/>
    <mergeCell ref="C16:C18"/>
    <mergeCell ref="C19:C21"/>
    <mergeCell ref="C4:C6"/>
    <mergeCell ref="F4:J6"/>
    <mergeCell ref="F7:J9"/>
    <mergeCell ref="C7:C9"/>
    <mergeCell ref="C10:C12"/>
    <mergeCell ref="C13:C15"/>
    <mergeCell ref="H10:J15"/>
    <mergeCell ref="M122:M123"/>
    <mergeCell ref="A136:M136"/>
    <mergeCell ref="A137:B137"/>
    <mergeCell ref="C137:C138"/>
    <mergeCell ref="D137:J138"/>
    <mergeCell ref="L137:L138"/>
    <mergeCell ref="M137:M138"/>
    <mergeCell ref="K137:K138"/>
    <mergeCell ref="A122:B122"/>
    <mergeCell ref="C122:C123"/>
    <mergeCell ref="C124:C126"/>
    <mergeCell ref="C127:C129"/>
    <mergeCell ref="C130:C132"/>
    <mergeCell ref="C133:C135"/>
    <mergeCell ref="E124:H126"/>
    <mergeCell ref="E127:H129"/>
    <mergeCell ref="E130:H132"/>
    <mergeCell ref="E133:H135"/>
    <mergeCell ref="I124:I126"/>
    <mergeCell ref="I127:I129"/>
    <mergeCell ref="I130:I132"/>
    <mergeCell ref="I133:I135"/>
    <mergeCell ref="J124:J135"/>
    <mergeCell ref="M31:M33"/>
    <mergeCell ref="M34:M36"/>
    <mergeCell ref="M37:M39"/>
    <mergeCell ref="M40:M42"/>
    <mergeCell ref="M79:M117"/>
    <mergeCell ref="J97:J99"/>
    <mergeCell ref="J100:J102"/>
    <mergeCell ref="J103:J105"/>
    <mergeCell ref="J106:J108"/>
    <mergeCell ref="J109:J111"/>
    <mergeCell ref="F31:J33"/>
    <mergeCell ref="F34:J36"/>
    <mergeCell ref="D58:G63"/>
    <mergeCell ref="H58:I60"/>
    <mergeCell ref="H61:I63"/>
    <mergeCell ref="J58:J60"/>
    <mergeCell ref="J61:J63"/>
    <mergeCell ref="F43:G45"/>
    <mergeCell ref="F46:G48"/>
    <mergeCell ref="H82:I84"/>
    <mergeCell ref="H70:J72"/>
    <mergeCell ref="H79:I81"/>
    <mergeCell ref="H73:J75"/>
    <mergeCell ref="H76:J78"/>
    <mergeCell ref="D124:D135"/>
    <mergeCell ref="D91:G93"/>
    <mergeCell ref="H91:I93"/>
    <mergeCell ref="H85:I87"/>
    <mergeCell ref="H88:I90"/>
    <mergeCell ref="J94:J96"/>
    <mergeCell ref="H94:I96"/>
    <mergeCell ref="A121:M121"/>
    <mergeCell ref="H43:J45"/>
    <mergeCell ref="H46:J48"/>
    <mergeCell ref="H49:J51"/>
    <mergeCell ref="H52:J54"/>
    <mergeCell ref="H55:J57"/>
    <mergeCell ref="D79:E90"/>
    <mergeCell ref="D73:G75"/>
    <mergeCell ref="D76:G78"/>
    <mergeCell ref="D64:G66"/>
    <mergeCell ref="D67:G69"/>
    <mergeCell ref="D70:G72"/>
    <mergeCell ref="F79:G87"/>
    <mergeCell ref="F49:G51"/>
    <mergeCell ref="F52:G54"/>
    <mergeCell ref="J91:J93"/>
    <mergeCell ref="J88:J90"/>
    <mergeCell ref="J79:J81"/>
    <mergeCell ref="J82:J84"/>
    <mergeCell ref="J85:J87"/>
    <mergeCell ref="H64:J66"/>
    <mergeCell ref="H67:J69"/>
    <mergeCell ref="J139:J150"/>
    <mergeCell ref="F88:G90"/>
    <mergeCell ref="C139:C141"/>
    <mergeCell ref="C142:C144"/>
    <mergeCell ref="C145:C147"/>
    <mergeCell ref="C118:C120"/>
    <mergeCell ref="D118:G120"/>
    <mergeCell ref="F106:G111"/>
    <mergeCell ref="F100:G105"/>
    <mergeCell ref="F94:G99"/>
    <mergeCell ref="H97:I99"/>
    <mergeCell ref="H100:I102"/>
    <mergeCell ref="H103:I105"/>
    <mergeCell ref="H106:I108"/>
    <mergeCell ref="H109:I111"/>
    <mergeCell ref="C94:C96"/>
    <mergeCell ref="C97:C99"/>
    <mergeCell ref="C100:C102"/>
    <mergeCell ref="C103:C105"/>
    <mergeCell ref="C106:C108"/>
    <mergeCell ref="D122:J123"/>
    <mergeCell ref="J118:J120"/>
    <mergeCell ref="C109:C111"/>
    <mergeCell ref="D94:E111"/>
    <mergeCell ref="D112:E117"/>
    <mergeCell ref="F112:G114"/>
    <mergeCell ref="F115:G117"/>
    <mergeCell ref="M118:M120"/>
    <mergeCell ref="M43:M57"/>
    <mergeCell ref="M58:M78"/>
    <mergeCell ref="C148:C150"/>
    <mergeCell ref="D139:D150"/>
    <mergeCell ref="M124:M126"/>
    <mergeCell ref="M127:M129"/>
    <mergeCell ref="M130:M132"/>
    <mergeCell ref="M133:M135"/>
    <mergeCell ref="M139:M141"/>
    <mergeCell ref="M142:M144"/>
    <mergeCell ref="M145:M147"/>
    <mergeCell ref="M148:M150"/>
    <mergeCell ref="E139:H141"/>
    <mergeCell ref="E142:H144"/>
    <mergeCell ref="E145:H147"/>
    <mergeCell ref="E148:H150"/>
    <mergeCell ref="I139:I141"/>
    <mergeCell ref="I142:I144"/>
    <mergeCell ref="I145:I147"/>
    <mergeCell ref="I148:I150"/>
  </mergeCells>
  <phoneticPr fontId="1"/>
  <pageMargins left="0.82677165354330717" right="0.23622047244094491" top="0.55118110236220474" bottom="0.55118110236220474" header="0" footer="0"/>
  <pageSetup paperSize="9" scale="67" fitToHeight="2" orientation="landscape" r:id="rId1"/>
  <rowBreaks count="2" manualBreakCount="2">
    <brk id="57" max="16383" man="1"/>
    <brk id="1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A６</vt:lpstr>
      <vt:lpstr>A７</vt:lpstr>
      <vt:lpstr>'A６'!Print_Area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ws3114</dc:creator>
  <cp:lastModifiedBy>ws3323</cp:lastModifiedBy>
  <cp:lastPrinted>2018-10-18T01:40:08Z</cp:lastPrinted>
  <dcterms:created xsi:type="dcterms:W3CDTF">2017-01-13T02:46:31Z</dcterms:created>
  <dcterms:modified xsi:type="dcterms:W3CDTF">2018-10-18T01:40:14Z</dcterms:modified>
</cp:coreProperties>
</file>