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2260" windowHeight="12645"/>
  </bookViews>
  <sheets>
    <sheet name="給与等の差押金額計算書" sheetId="2" r:id="rId1"/>
    <sheet name="給与等の差押金額計算書 (記入例)" sheetId="4" r:id="rId2"/>
  </sheets>
  <definedNames>
    <definedName name="_xlnm.Print_Area" localSheetId="0">給与等の差押金額計算書!$A$1:$AK$42</definedName>
    <definedName name="_xlnm.Print_Area" localSheetId="1">'給与等の差押金額計算書 (記入例)'!$A$1:$AK$42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2" l="1"/>
  <c r="Y30" i="4"/>
  <c r="U30" i="4"/>
  <c r="Q30" i="4"/>
  <c r="M30" i="4"/>
  <c r="I30" i="4"/>
  <c r="AG15" i="4"/>
  <c r="AG15" i="2"/>
  <c r="Y30" i="2"/>
  <c r="U30" i="2"/>
  <c r="Q30" i="2"/>
  <c r="M30" i="2"/>
  <c r="I30" i="2"/>
  <c r="A43" i="4" l="1"/>
  <c r="A43" i="2"/>
  <c r="N23" i="4"/>
  <c r="N23" i="2"/>
  <c r="A36" i="4"/>
  <c r="A23" i="4"/>
  <c r="AG18" i="4"/>
  <c r="AG14" i="4"/>
  <c r="AG13" i="4"/>
  <c r="AG12" i="4"/>
  <c r="AG11" i="4"/>
  <c r="AG16" i="4" s="1"/>
  <c r="AG17" i="4" s="1"/>
  <c r="AG19" i="4" s="1"/>
  <c r="AG20" i="4" s="1"/>
  <c r="T9" i="4"/>
  <c r="AM8" i="4"/>
  <c r="B7" i="4"/>
  <c r="U6" i="4"/>
  <c r="V4" i="4"/>
  <c r="S4" i="4"/>
  <c r="I4" i="4"/>
  <c r="A23" i="2"/>
  <c r="AG18" i="2"/>
  <c r="A36" i="2"/>
  <c r="AG14" i="2"/>
  <c r="AG13" i="2"/>
  <c r="AG12" i="2"/>
  <c r="T9" i="2"/>
  <c r="AM8" i="2"/>
  <c r="B7" i="2"/>
  <c r="U6" i="2"/>
  <c r="V4" i="2"/>
  <c r="S4" i="2"/>
  <c r="I4" i="2"/>
  <c r="AG21" i="4" l="1"/>
  <c r="AE25" i="4" s="1"/>
  <c r="Z23" i="4" s="1"/>
  <c r="AK21" i="4"/>
  <c r="AG16" i="2"/>
  <c r="AG17" i="2" s="1"/>
  <c r="AG19" i="2" s="1"/>
  <c r="AG20" i="2" s="1"/>
  <c r="AG21" i="2" s="1"/>
  <c r="AE25" i="2" s="1"/>
  <c r="Z23" i="2" l="1"/>
  <c r="AK21" i="2"/>
</calcChain>
</file>

<file path=xl/sharedStrings.xml><?xml version="1.0" encoding="utf-8"?>
<sst xmlns="http://schemas.openxmlformats.org/spreadsheetml/2006/main" count="158" uniqueCount="66">
  <si>
    <t>給与等の差押金額計算書</t>
    <rPh sb="0" eb="2">
      <t>キュウヨ</t>
    </rPh>
    <rPh sb="2" eb="3">
      <t>トウ</t>
    </rPh>
    <rPh sb="4" eb="6">
      <t>サシオサ</t>
    </rPh>
    <rPh sb="6" eb="8">
      <t>キンガク</t>
    </rPh>
    <rPh sb="8" eb="10">
      <t>ケイサン</t>
    </rPh>
    <rPh sb="10" eb="11">
      <t>ショ</t>
    </rPh>
    <phoneticPr fontId="16"/>
  </si>
  <si>
    <t>支給分</t>
    <rPh sb="0" eb="2">
      <t>シキュウ</t>
    </rPh>
    <rPh sb="2" eb="3">
      <t>ブン</t>
    </rPh>
    <phoneticPr fontId="2"/>
  </si>
  <si>
    <t xml:space="preserve"> 「５のア」 を切り上げる</t>
    <rPh sb="8" eb="9">
      <t>キ</t>
    </rPh>
    <rPh sb="10" eb="11">
      <t>ア</t>
    </rPh>
    <phoneticPr fontId="16"/>
  </si>
  <si>
    <t>令和</t>
    <rPh sb="0" eb="2">
      <t>レイワ</t>
    </rPh>
    <phoneticPr fontId="2"/>
  </si>
  <si>
    <t>さん</t>
  </si>
  <si>
    <t>年</t>
    <rPh sb="0" eb="1">
      <t>ネン</t>
    </rPh>
    <phoneticPr fontId="2"/>
  </si>
  <si>
    <t>月</t>
    <rPh sb="0" eb="1">
      <t>ガツ</t>
    </rPh>
    <phoneticPr fontId="2"/>
  </si>
  <si>
    <t xml:space="preserve"> ４号 × ２</t>
    <rPh sb="2" eb="3">
      <t>ゴウ</t>
    </rPh>
    <phoneticPr fontId="16"/>
  </si>
  <si>
    <t xml:space="preserve"> 給与等から差し引いている社会保険料等の額</t>
    <rPh sb="1" eb="4">
      <t>キュウヨトウ</t>
    </rPh>
    <rPh sb="6" eb="7">
      <t>サ</t>
    </rPh>
    <rPh sb="8" eb="9">
      <t>ヒ</t>
    </rPh>
    <rPh sb="13" eb="15">
      <t>シャカイ</t>
    </rPh>
    <rPh sb="15" eb="19">
      <t>ホケンリョウトウ</t>
    </rPh>
    <rPh sb="20" eb="21">
      <t>ガク</t>
    </rPh>
    <phoneticPr fontId="16"/>
  </si>
  <si>
    <t>円</t>
    <rPh sb="0" eb="1">
      <t>エン</t>
    </rPh>
    <phoneticPr fontId="16"/>
  </si>
  <si>
    <t>↓処理後の金額</t>
    <rPh sb="1" eb="3">
      <t>ショリ</t>
    </rPh>
    <rPh sb="3" eb="4">
      <t>ゴ</t>
    </rPh>
    <rPh sb="5" eb="7">
      <t>キンガク</t>
    </rPh>
    <phoneticPr fontId="16"/>
  </si>
  <si>
    <t>３人</t>
    <rPh sb="1" eb="2">
      <t>ニン</t>
    </rPh>
    <phoneticPr fontId="16"/>
  </si>
  <si>
    <t>１号</t>
    <rPh sb="1" eb="2">
      <t>ゴウ</t>
    </rPh>
    <phoneticPr fontId="16"/>
  </si>
  <si>
    <t>５のイ</t>
  </si>
  <si>
    <t xml:space="preserve"> 給与等から差し引いている源泉所得税額</t>
    <rPh sb="1" eb="4">
      <t>キュウヨトウ</t>
    </rPh>
    <rPh sb="6" eb="7">
      <t>サ</t>
    </rPh>
    <rPh sb="8" eb="9">
      <t>ヒ</t>
    </rPh>
    <rPh sb="13" eb="15">
      <t>ゲンセン</t>
    </rPh>
    <rPh sb="15" eb="18">
      <t>ショトクゼイ</t>
    </rPh>
    <rPh sb="18" eb="19">
      <t>ガク</t>
    </rPh>
    <phoneticPr fontId="16"/>
  </si>
  <si>
    <t>→　切　り　上　げ　→</t>
    <rPh sb="2" eb="3">
      <t>キ</t>
    </rPh>
    <rPh sb="6" eb="7">
      <t>ア</t>
    </rPh>
    <phoneticPr fontId="16"/>
  </si>
  <si>
    <t>２号</t>
    <rPh sb="1" eb="2">
      <t>ゴウ</t>
    </rPh>
    <phoneticPr fontId="16"/>
  </si>
  <si>
    <t xml:space="preserve"> 給与等から差し引いている住民税額</t>
    <rPh sb="1" eb="4">
      <t>キュウヨトウ</t>
    </rPh>
    <rPh sb="6" eb="7">
      <t>サ</t>
    </rPh>
    <rPh sb="8" eb="9">
      <t>ヒ</t>
    </rPh>
    <rPh sb="13" eb="16">
      <t>ジュウミンゼイ</t>
    </rPh>
    <rPh sb="16" eb="17">
      <t>ガク</t>
    </rPh>
    <phoneticPr fontId="16"/>
  </si>
  <si>
    <t>３号</t>
    <rPh sb="1" eb="2">
      <t>ゴウ</t>
    </rPh>
    <phoneticPr fontId="16"/>
  </si>
  <si>
    <t>４号</t>
    <rPh sb="1" eb="2">
      <t>ゴウ</t>
    </rPh>
    <phoneticPr fontId="16"/>
  </si>
  <si>
    <t>５のア</t>
  </si>
  <si>
    <t>５のウ</t>
  </si>
  <si>
    <t>５号</t>
    <rPh sb="1" eb="2">
      <t>ゴウ</t>
    </rPh>
    <phoneticPr fontId="16"/>
  </si>
  <si>
    <t>（注）</t>
    <rPh sb="1" eb="2">
      <t>チュウ</t>
    </rPh>
    <phoneticPr fontId="16"/>
  </si>
  <si>
    <t>本人のみ</t>
    <rPh sb="0" eb="2">
      <t>ホンニン</t>
    </rPh>
    <phoneticPr fontId="16"/>
  </si>
  <si>
    <t>1か月未満です。(百円未満の端数を調整します。)</t>
    <rPh sb="2" eb="3">
      <t>ツキ</t>
    </rPh>
    <rPh sb="3" eb="5">
      <t>ミマン</t>
    </rPh>
    <rPh sb="9" eb="10">
      <t>ヒャク</t>
    </rPh>
    <rPh sb="10" eb="11">
      <t>エン</t>
    </rPh>
    <rPh sb="11" eb="13">
      <t>ミマン</t>
    </rPh>
    <rPh sb="14" eb="16">
      <t>ハスウ</t>
    </rPh>
    <rPh sb="17" eb="19">
      <t>チョウセイ</t>
    </rPh>
    <phoneticPr fontId="2"/>
  </si>
  <si>
    <t xml:space="preserve"> 「５のイ」 と 「５のウ」 で少額の方</t>
    <rPh sb="16" eb="18">
      <t>ショウガク</t>
    </rPh>
    <rPh sb="19" eb="20">
      <t>ホウ</t>
    </rPh>
    <phoneticPr fontId="16"/>
  </si>
  <si>
    <t>合計</t>
    <rPh sb="0" eb="2">
      <t>ゴウケイ</t>
    </rPh>
    <phoneticPr fontId="16"/>
  </si>
  <si>
    <t>家族数</t>
    <rPh sb="0" eb="2">
      <t>カゾク</t>
    </rPh>
    <rPh sb="2" eb="3">
      <t>スウ</t>
    </rPh>
    <phoneticPr fontId="16"/>
  </si>
  <si>
    <t>２人</t>
    <rPh sb="1" eb="2">
      <t>ニン</t>
    </rPh>
    <phoneticPr fontId="16"/>
  </si>
  <si>
    <t>４人</t>
    <rPh sb="1" eb="2">
      <t>ニン</t>
    </rPh>
    <phoneticPr fontId="16"/>
  </si>
  <si>
    <t>５人</t>
    <rPh sb="1" eb="2">
      <t>ニン</t>
    </rPh>
    <phoneticPr fontId="16"/>
  </si>
  <si>
    <t>６人</t>
    <rPh sb="1" eb="2">
      <t>ニン</t>
    </rPh>
    <phoneticPr fontId="16"/>
  </si>
  <si>
    <t>金　額</t>
    <rPh sb="0" eb="1">
      <t>キン</t>
    </rPh>
    <rPh sb="2" eb="3">
      <t>ガク</t>
    </rPh>
    <phoneticPr fontId="16"/>
  </si>
  <si>
    <t>〇</t>
  </si>
  <si>
    <t>端数調整</t>
    <rPh sb="0" eb="2">
      <t>ハスウ</t>
    </rPh>
    <rPh sb="2" eb="4">
      <t>チョウセイ</t>
    </rPh>
    <phoneticPr fontId="2"/>
  </si>
  <si>
    <t>1か月以上です。(千円未満の端数を調整します。)</t>
    <rPh sb="2" eb="5">
      <t>ゲツイジョウ</t>
    </rPh>
    <rPh sb="9" eb="11">
      <t>センエン</t>
    </rPh>
    <rPh sb="11" eb="13">
      <t>ミマン</t>
    </rPh>
    <rPh sb="14" eb="16">
      <t>ハスウ</t>
    </rPh>
    <rPh sb="17" eb="19">
      <t>チョウセイ</t>
    </rPh>
    <phoneticPr fontId="2"/>
  </si>
  <si>
    <t>→　切　り　捨　て　→</t>
    <rPh sb="2" eb="3">
      <t>キ</t>
    </rPh>
    <rPh sb="6" eb="7">
      <t>ス</t>
    </rPh>
    <phoneticPr fontId="16"/>
  </si>
  <si>
    <t>(給与支払者様)</t>
    <rPh sb="1" eb="3">
      <t>キュウヨ</t>
    </rPh>
    <rPh sb="3" eb="5">
      <t>シハライ</t>
    </rPh>
    <rPh sb="5" eb="6">
      <t>シャ</t>
    </rPh>
    <rPh sb="6" eb="7">
      <t>サマ</t>
    </rPh>
    <phoneticPr fontId="2"/>
  </si>
  <si>
    <t>(ご住所)</t>
    <rPh sb="2" eb="4">
      <t>ジュウショ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</si>
  <si>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</si>
  <si>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</si>
  <si>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※１【 ②-4号について】 国税徴収法第７６条第１項第４号の金額</t>
    <rPh sb="7" eb="8">
      <t>ゴウ</t>
    </rPh>
    <phoneticPr fontId="16"/>
  </si>
  <si>
    <t>（ご担当者様）</t>
    <rPh sb="2" eb="4">
      <t>タントウ</t>
    </rPh>
    <rPh sb="4" eb="5">
      <t>シャ</t>
    </rPh>
    <rPh sb="5" eb="6">
      <t>サマ</t>
    </rPh>
    <phoneticPr fontId="2"/>
  </si>
  <si>
    <t>(ご連絡先)</t>
    <rPh sb="2" eb="5">
      <t>レンラクサキ</t>
    </rPh>
    <phoneticPr fontId="2"/>
  </si>
  <si>
    <t>円</t>
    <rPh sb="0" eb="1">
      <t>エン</t>
    </rPh>
    <phoneticPr fontId="2"/>
  </si>
  <si>
    <r>
      <t>さんの就労期間について、選んでください。</t>
    </r>
    <r>
      <rPr>
        <sz val="10"/>
        <color rgb="FFFF0000"/>
        <rFont val="ＭＳ Ｐ明朝"/>
        <family val="1"/>
        <charset val="128"/>
      </rPr>
      <t>→</t>
    </r>
    <rPh sb="3" eb="5">
      <t>シュウロウ</t>
    </rPh>
    <rPh sb="5" eb="7">
      <t>キカン</t>
    </rPh>
    <rPh sb="12" eb="13">
      <t>エラ</t>
    </rPh>
    <phoneticPr fontId="2"/>
  </si>
  <si>
    <t>人</t>
    <rPh sb="0" eb="1">
      <t>ヒト</t>
    </rPh>
    <phoneticPr fontId="16"/>
  </si>
  <si>
    <t xml:space="preserve"> 滞納者と生計を一にする親族の人数
(滞納者本人を除いた人数)</t>
    <rPh sb="1" eb="4">
      <t>タイノウシャ</t>
    </rPh>
    <rPh sb="5" eb="7">
      <t>セイケイ</t>
    </rPh>
    <rPh sb="8" eb="9">
      <t>イツ</t>
    </rPh>
    <rPh sb="12" eb="14">
      <t>シンゾク</t>
    </rPh>
    <rPh sb="15" eb="17">
      <t>ニンズウ</t>
    </rPh>
    <rPh sb="19" eb="21">
      <t>タイノウ</t>
    </rPh>
    <rPh sb="21" eb="22">
      <t>シャ</t>
    </rPh>
    <rPh sb="22" eb="24">
      <t>ホンニン</t>
    </rPh>
    <rPh sb="25" eb="26">
      <t>ノゾ</t>
    </rPh>
    <rPh sb="28" eb="30">
      <t>ニンズウ</t>
    </rPh>
    <phoneticPr fontId="16"/>
  </si>
  <si>
    <t>→　下欄※1のとおり　→</t>
    <rPh sb="2" eb="3">
      <t>シタ</t>
    </rPh>
    <rPh sb="3" eb="4">
      <t>ラン</t>
    </rPh>
    <phoneticPr fontId="16"/>
  </si>
  <si>
    <t>納入日</t>
    <phoneticPr fontId="2"/>
  </si>
  <si>
    <t>納入金額</t>
    <rPh sb="0" eb="2">
      <t>ノウニュウ</t>
    </rPh>
    <rPh sb="2" eb="4">
      <t>キンガク</t>
    </rPh>
    <phoneticPr fontId="2"/>
  </si>
  <si>
    <t>家族数（２人以上） とは、滞納者本人に、滞納者と生計を一にする配偶者（事実上の配偶者を含む）その他の扶養親族数を加えたものです。金額は１人増えるごとに45,000円を加算します。</t>
    <rPh sb="0" eb="2">
      <t>カゾク</t>
    </rPh>
    <rPh sb="2" eb="3">
      <t>スウ</t>
    </rPh>
    <rPh sb="5" eb="8">
      <t>ニンイジョウ</t>
    </rPh>
    <rPh sb="13" eb="16">
      <t>タイノウシャ</t>
    </rPh>
    <rPh sb="16" eb="18">
      <t>ホンニン</t>
    </rPh>
    <rPh sb="20" eb="22">
      <t>タイノウ</t>
    </rPh>
    <rPh sb="22" eb="23">
      <t>シャ</t>
    </rPh>
    <rPh sb="24" eb="26">
      <t>セイケイ</t>
    </rPh>
    <rPh sb="27" eb="28">
      <t>イチ</t>
    </rPh>
    <rPh sb="31" eb="34">
      <t>ハイグウシャ</t>
    </rPh>
    <rPh sb="35" eb="38">
      <t>ジジツジョウ</t>
    </rPh>
    <rPh sb="39" eb="42">
      <t>ハイグウシャ</t>
    </rPh>
    <rPh sb="43" eb="44">
      <t>フク</t>
    </rPh>
    <rPh sb="48" eb="49">
      <t>タ</t>
    </rPh>
    <rPh sb="50" eb="52">
      <t>フヨウ</t>
    </rPh>
    <rPh sb="52" eb="54">
      <t>シンゾク</t>
    </rPh>
    <rPh sb="54" eb="55">
      <t>スウ</t>
    </rPh>
    <rPh sb="56" eb="57">
      <t>クワ</t>
    </rPh>
    <phoneticPr fontId="16"/>
  </si>
  <si>
    <t>↓実際の金額等</t>
    <rPh sb="1" eb="3">
      <t>ジッサイ</t>
    </rPh>
    <rPh sb="4" eb="6">
      <t>キンガク</t>
    </rPh>
    <rPh sb="6" eb="7">
      <t>トウ</t>
    </rPh>
    <phoneticPr fontId="16"/>
  </si>
  <si>
    <r>
      <t xml:space="preserve">手数料
</t>
    </r>
    <r>
      <rPr>
        <sz val="9"/>
        <rFont val="ＭＳ Ｐ明朝"/>
        <family val="1"/>
        <charset val="128"/>
      </rPr>
      <t>（振込で納入する場合）</t>
    </r>
    <rPh sb="5" eb="7">
      <t>フリコミ</t>
    </rPh>
    <rPh sb="8" eb="10">
      <t>ノウニュウ</t>
    </rPh>
    <rPh sb="12" eb="14">
      <t>バアイ</t>
    </rPh>
    <phoneticPr fontId="2"/>
  </si>
  <si>
    <t>今月分の給与月額等の内容について、上記のとおり相違ありません。</t>
    <phoneticPr fontId="2"/>
  </si>
  <si>
    <t>中野市長　あて</t>
    <rPh sb="0" eb="2">
      <t>ナカノ</t>
    </rPh>
    <rPh sb="2" eb="4">
      <t>シチョウ</t>
    </rPh>
    <phoneticPr fontId="2"/>
  </si>
  <si>
    <t xml:space="preserve"> {（Ａ）－（１号＋２号＋３号＋４号の金額）} × ０．２</t>
    <rPh sb="8" eb="9">
      <t>ゴウ</t>
    </rPh>
    <rPh sb="11" eb="12">
      <t>ゴウ</t>
    </rPh>
    <rPh sb="14" eb="15">
      <t>ゴウ</t>
    </rPh>
    <rPh sb="17" eb="18">
      <t>ゴウ</t>
    </rPh>
    <rPh sb="19" eb="21">
      <t>キンガク</t>
    </rPh>
    <phoneticPr fontId="16"/>
  </si>
  <si>
    <t>(A)給与等の月額 （本給、家族手当等、その他の手当を含む）</t>
    <phoneticPr fontId="2"/>
  </si>
  <si>
    <t>(B)国税徴収法
第７６条第１項
に定める
差押禁止額</t>
    <phoneticPr fontId="2"/>
  </si>
  <si>
    <t>(C)差押金額</t>
    <rPh sb="3" eb="7">
      <t>サシオサエキンガク</t>
    </rPh>
    <phoneticPr fontId="16"/>
  </si>
  <si>
    <t>(B)＜ １号＋２号＋３号＋４号＋５号＞の金額</t>
    <rPh sb="18" eb="19">
      <t>ゴウ</t>
    </rPh>
    <phoneticPr fontId="16"/>
  </si>
  <si>
    <r>
      <t xml:space="preserve"> (A)－(B)の金額
</t>
    </r>
    <r>
      <rPr>
        <sz val="9"/>
        <color rgb="FFFF0000"/>
        <rFont val="ＭＳ Ｐ明朝"/>
        <family val="1"/>
        <charset val="128"/>
      </rPr>
      <t>（計算の結果、マイナスになる場合は、差押金額が「0円」ですので、この計算書を提出してください。）</t>
    </r>
    <rPh sb="9" eb="11">
      <t>キンガク</t>
    </rPh>
    <rPh sb="13" eb="15">
      <t>ケイサン</t>
    </rPh>
    <rPh sb="16" eb="18">
      <t>ケッカ</t>
    </rPh>
    <rPh sb="26" eb="28">
      <t>バアイ</t>
    </rPh>
    <rPh sb="30" eb="32">
      <t>サシオサ</t>
    </rPh>
    <rPh sb="32" eb="34">
      <t>キンガク</t>
    </rPh>
    <rPh sb="37" eb="38">
      <t>エン</t>
    </rPh>
    <rPh sb="46" eb="49">
      <t>ケイサンショ</t>
    </rPh>
    <rPh sb="50" eb="52">
      <t>テイシュツ</t>
    </rPh>
    <phoneticPr fontId="16"/>
  </si>
  <si>
    <t xml:space="preserve"> {(A)－（１号＋２号＋３号＋４号の金額）} × ０．２</t>
    <rPh sb="8" eb="9">
      <t>ゴウ</t>
    </rPh>
    <rPh sb="11" eb="12">
      <t>ゴウ</t>
    </rPh>
    <rPh sb="14" eb="15">
      <t>ゴウ</t>
    </rPh>
    <rPh sb="17" eb="18">
      <t>ゴウ</t>
    </rPh>
    <rPh sb="19" eb="21">
      <t>キンガク</t>
    </rPh>
    <phoneticPr fontId="16"/>
  </si>
  <si>
    <t xml:space="preserve"> (B) ＜ １号＋２号＋３号＋４号＋５号＞の金額</t>
    <phoneticPr fontId="16"/>
  </si>
  <si>
    <r>
      <t xml:space="preserve">  (A)－(B)の金額
</t>
    </r>
    <r>
      <rPr>
        <sz val="9"/>
        <color rgb="FFFF0000"/>
        <rFont val="ＭＳ Ｐ明朝"/>
        <family val="1"/>
        <charset val="128"/>
      </rPr>
      <t>（計算の結果、マイナスになる場合は、差押金額が「0円」ですので、この計算書を提出してください。）</t>
    </r>
    <rPh sb="14" eb="16">
      <t>ケイサン</t>
    </rPh>
    <rPh sb="17" eb="19">
      <t>ケッカ</t>
    </rPh>
    <rPh sb="27" eb="29">
      <t>バアイ</t>
    </rPh>
    <rPh sb="31" eb="33">
      <t>サシオサ</t>
    </rPh>
    <rPh sb="33" eb="35">
      <t>キンガク</t>
    </rPh>
    <rPh sb="38" eb="39">
      <t>エン</t>
    </rPh>
    <rPh sb="47" eb="50">
      <t>ケイサンショ</t>
    </rPh>
    <rPh sb="51" eb="53">
      <t>テイシュツ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</si>
</sst>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"/>
    <numFmt numFmtId="178" formatCode="#&quot;月&quot;"/>
    <numFmt numFmtId="179" formatCode="#,##0_ "/>
  </numFmts>
  <fonts count="29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name val="ＭＳ Ｐ明朝"/>
      <family val="1"/>
    </font>
    <font>
      <sz val="16"/>
      <name val="ＭＳ Ｐ明朝"/>
      <family val="1"/>
    </font>
    <font>
      <sz val="9"/>
      <name val="ＭＳ Ｐ明朝"/>
      <family val="1"/>
    </font>
    <font>
      <b/>
      <sz val="20"/>
      <name val="ＭＳ Ｐ明朝"/>
      <family val="1"/>
    </font>
    <font>
      <sz val="14"/>
      <name val="ＭＳ Ｐ明朝"/>
      <family val="1"/>
    </font>
    <font>
      <sz val="10"/>
      <color theme="1"/>
      <name val="ＭＳ Ｐ明朝"/>
      <family val="1"/>
    </font>
    <font>
      <sz val="11"/>
      <color rgb="FFFF0000"/>
      <name val="ＭＳ Ｐ明朝"/>
      <family val="1"/>
    </font>
    <font>
      <sz val="11"/>
      <name val="ＭＳ Ｐ明朝"/>
      <family val="1"/>
    </font>
    <font>
      <sz val="9"/>
      <color theme="1"/>
      <name val="ＭＳ Ｐ明朝"/>
      <family val="1"/>
    </font>
    <font>
      <sz val="12"/>
      <color rgb="FFFF0000"/>
      <name val="ＭＳ Ｐ明朝"/>
      <family val="1"/>
    </font>
    <font>
      <sz val="10"/>
      <name val="ＭＳ Ｐ明朝"/>
      <family val="1"/>
    </font>
    <font>
      <sz val="12"/>
      <name val="ＭＳ Ｐ明朝"/>
      <family val="1"/>
    </font>
    <font>
      <sz val="10"/>
      <name val="ＭＳ Ｐ明朝"/>
      <family val="1"/>
    </font>
    <font>
      <sz val="6"/>
      <name val="ＭＳ Ｐゴシック"/>
      <family val="3"/>
    </font>
    <font>
      <sz val="9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rgb="FFFF0000"/>
      <name val="ＭＳ Ｐ明朝"/>
      <family val="1"/>
    </font>
    <font>
      <u/>
      <sz val="11"/>
      <name val="ＭＳ Ｐ明朝"/>
      <family val="1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8" fillId="0" borderId="0" applyFont="0" applyFill="0" applyBorder="0" applyAlignment="0" applyProtection="0">
      <alignment vertical="center"/>
    </xf>
  </cellStyleXfs>
  <cellXfs count="282">
    <xf numFmtId="0" fontId="0" fillId="0" borderId="0" xfId="0"/>
    <xf numFmtId="0" fontId="3" fillId="0" borderId="0" xfId="2" applyFont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4" fillId="0" borderId="0" xfId="2" applyFont="1" applyAlignment="1">
      <alignment vertical="center" shrinkToFit="1"/>
    </xf>
    <xf numFmtId="0" fontId="5" fillId="0" borderId="0" xfId="2" applyFont="1" applyBorder="1" applyAlignment="1">
      <alignment vertical="center" shrinkToFit="1"/>
    </xf>
    <xf numFmtId="0" fontId="5" fillId="0" borderId="0" xfId="2" applyFont="1" applyAlignment="1">
      <alignment vertical="center" shrinkToFit="1"/>
    </xf>
    <xf numFmtId="0" fontId="7" fillId="0" borderId="0" xfId="2" applyFont="1" applyBorder="1" applyAlignment="1">
      <alignment vertical="center" shrinkToFit="1"/>
    </xf>
    <xf numFmtId="0" fontId="8" fillId="0" borderId="0" xfId="2" applyFont="1" applyBorder="1" applyAlignment="1">
      <alignment vertical="center" shrinkToFit="1"/>
    </xf>
    <xf numFmtId="0" fontId="5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left" vertical="center" indent="1"/>
    </xf>
    <xf numFmtId="0" fontId="3" fillId="0" borderId="0" xfId="2" applyFont="1" applyBorder="1" applyAlignment="1">
      <alignment vertical="center"/>
    </xf>
    <xf numFmtId="0" fontId="9" fillId="0" borderId="0" xfId="2" quotePrefix="1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vertical="center" shrinkToFit="1"/>
    </xf>
    <xf numFmtId="0" fontId="9" fillId="0" borderId="0" xfId="2" applyFont="1" applyBorder="1" applyAlignment="1"/>
    <xf numFmtId="0" fontId="11" fillId="0" borderId="0" xfId="2" applyFont="1" applyBorder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 shrinkToFit="1"/>
    </xf>
    <xf numFmtId="0" fontId="9" fillId="0" borderId="0" xfId="2" applyFont="1" applyAlignment="1"/>
    <xf numFmtId="0" fontId="11" fillId="0" borderId="0" xfId="2" applyFont="1" applyBorder="1" applyAlignment="1">
      <alignment shrinkToFi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178" fontId="3" fillId="0" borderId="0" xfId="2" applyNumberFormat="1" applyFont="1" applyAlignment="1">
      <alignment vertical="center" shrinkToFit="1"/>
    </xf>
    <xf numFmtId="0" fontId="13" fillId="0" borderId="2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4" fillId="0" borderId="0" xfId="2" applyFont="1" applyAlignment="1">
      <alignment vertical="center" wrapText="1" shrinkToFit="1"/>
    </xf>
    <xf numFmtId="0" fontId="5" fillId="0" borderId="0" xfId="2" applyFont="1" applyBorder="1" applyAlignment="1">
      <alignment vertical="top" shrinkToFit="1"/>
    </xf>
    <xf numFmtId="0" fontId="13" fillId="0" borderId="11" xfId="2" applyFont="1" applyBorder="1" applyAlignment="1">
      <alignment vertical="center" shrinkToFit="1"/>
    </xf>
    <xf numFmtId="0" fontId="13" fillId="0" borderId="0" xfId="2" applyFont="1" applyBorder="1" applyAlignment="1">
      <alignment horizontal="center" vertical="center" shrinkToFit="1"/>
    </xf>
    <xf numFmtId="0" fontId="15" fillId="0" borderId="9" xfId="2" applyFont="1" applyBorder="1" applyAlignment="1">
      <alignment vertical="center" shrinkToFit="1"/>
    </xf>
    <xf numFmtId="0" fontId="9" fillId="0" borderId="6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2" borderId="19" xfId="2" applyFont="1" applyFill="1" applyBorder="1" applyAlignment="1">
      <alignment horizontal="left" vertical="center" shrinkToFit="1"/>
    </xf>
    <xf numFmtId="0" fontId="21" fillId="2" borderId="19" xfId="2" applyFont="1" applyFill="1" applyBorder="1" applyAlignment="1">
      <alignment horizontal="left" vertical="center" shrinkToFit="1"/>
    </xf>
    <xf numFmtId="0" fontId="3" fillId="2" borderId="19" xfId="2" applyFont="1" applyFill="1" applyBorder="1" applyAlignment="1">
      <alignment horizontal="left" vertical="center" shrinkToFit="1"/>
    </xf>
    <xf numFmtId="0" fontId="20" fillId="2" borderId="19" xfId="2" applyFont="1" applyFill="1" applyBorder="1" applyAlignment="1">
      <alignment horizontal="left" vertical="center" shrinkToFit="1"/>
    </xf>
    <xf numFmtId="0" fontId="3" fillId="0" borderId="0" xfId="2" applyFont="1" applyBorder="1" applyAlignment="1">
      <alignment vertical="center" wrapText="1" shrinkToFit="1"/>
    </xf>
    <xf numFmtId="0" fontId="7" fillId="0" borderId="0" xfId="2" applyFont="1" applyBorder="1" applyAlignment="1" applyProtection="1">
      <alignment vertical="center" shrinkToFit="1"/>
    </xf>
    <xf numFmtId="0" fontId="9" fillId="0" borderId="0" xfId="2" applyFont="1" applyBorder="1" applyAlignment="1" applyProtection="1"/>
    <xf numFmtId="0" fontId="3" fillId="0" borderId="0" xfId="2" applyFont="1" applyAlignment="1" applyProtection="1">
      <alignment vertical="center" shrinkToFit="1"/>
    </xf>
    <xf numFmtId="0" fontId="3" fillId="0" borderId="0" xfId="2" applyFont="1" applyBorder="1" applyAlignment="1" applyProtection="1">
      <alignment vertical="center" shrinkToFit="1"/>
    </xf>
    <xf numFmtId="178" fontId="3" fillId="0" borderId="0" xfId="2" applyNumberFormat="1" applyFont="1" applyAlignment="1" applyProtection="1">
      <alignment vertical="center" shrinkToFit="1"/>
    </xf>
    <xf numFmtId="0" fontId="3" fillId="0" borderId="0" xfId="2" applyFont="1" applyAlignment="1" applyProtection="1">
      <alignment horizontal="center" vertical="center" shrinkToFit="1"/>
    </xf>
    <xf numFmtId="0" fontId="9" fillId="0" borderId="0" xfId="2" applyFont="1" applyAlignment="1" applyProtection="1"/>
    <xf numFmtId="0" fontId="8" fillId="0" borderId="0" xfId="2" applyFont="1" applyBorder="1" applyAlignment="1" applyProtection="1">
      <alignment vertical="center" shrinkToFit="1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 shrinkToFit="1"/>
    </xf>
    <xf numFmtId="0" fontId="5" fillId="0" borderId="0" xfId="2" applyFont="1" applyBorder="1" applyAlignment="1" applyProtection="1">
      <alignment vertical="center" shrinkToFit="1"/>
    </xf>
    <xf numFmtId="0" fontId="11" fillId="0" borderId="0" xfId="2" applyFont="1" applyBorder="1" applyAlignment="1" applyProtection="1">
      <alignment vertical="center" shrinkToFit="1"/>
    </xf>
    <xf numFmtId="0" fontId="11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shrinkToFit="1"/>
    </xf>
    <xf numFmtId="0" fontId="9" fillId="2" borderId="19" xfId="2" applyFont="1" applyFill="1" applyBorder="1" applyAlignment="1" applyProtection="1">
      <alignment horizontal="left" vertical="center" shrinkToFit="1"/>
    </xf>
    <xf numFmtId="0" fontId="3" fillId="2" borderId="19" xfId="2" applyFont="1" applyFill="1" applyBorder="1" applyAlignment="1" applyProtection="1">
      <alignment horizontal="left" vertical="center" shrinkToFit="1"/>
    </xf>
    <xf numFmtId="0" fontId="21" fillId="2" borderId="19" xfId="2" applyFont="1" applyFill="1" applyBorder="1" applyAlignment="1" applyProtection="1">
      <alignment horizontal="left" vertical="center" shrinkToFit="1"/>
    </xf>
    <xf numFmtId="0" fontId="20" fillId="2" borderId="19" xfId="2" applyFont="1" applyFill="1" applyBorder="1" applyAlignment="1" applyProtection="1">
      <alignment horizontal="left" vertical="center" shrinkToFit="1"/>
    </xf>
    <xf numFmtId="0" fontId="9" fillId="0" borderId="6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vertical="center" wrapText="1"/>
    </xf>
    <xf numFmtId="0" fontId="13" fillId="0" borderId="2" xfId="2" applyFont="1" applyBorder="1" applyAlignment="1" applyProtection="1">
      <alignment horizontal="center" vertical="center" shrinkToFit="1"/>
    </xf>
    <xf numFmtId="0" fontId="15" fillId="0" borderId="9" xfId="2" applyFont="1" applyBorder="1" applyAlignment="1" applyProtection="1">
      <alignment vertical="center" shrinkToFit="1"/>
    </xf>
    <xf numFmtId="0" fontId="13" fillId="0" borderId="4" xfId="2" applyFont="1" applyBorder="1" applyAlignment="1" applyProtection="1">
      <alignment horizontal="center" vertical="center" shrinkToFit="1"/>
    </xf>
    <xf numFmtId="0" fontId="13" fillId="0" borderId="11" xfId="2" applyFont="1" applyBorder="1" applyAlignment="1" applyProtection="1">
      <alignment vertical="center" shrinkToFit="1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 shrinkToFit="1"/>
    </xf>
    <xf numFmtId="0" fontId="3" fillId="0" borderId="0" xfId="2" applyFont="1" applyBorder="1" applyAlignment="1" applyProtection="1">
      <alignment horizontal="left" vertical="center" indent="1"/>
    </xf>
    <xf numFmtId="0" fontId="3" fillId="0" borderId="0" xfId="2" applyFont="1" applyAlignment="1" applyProtection="1">
      <alignment horizontal="left" vertical="center"/>
    </xf>
    <xf numFmtId="0" fontId="9" fillId="0" borderId="0" xfId="2" quotePrefix="1" applyFont="1" applyBorder="1" applyAlignment="1" applyProtection="1">
      <alignment horizontal="left" vertical="center"/>
    </xf>
    <xf numFmtId="0" fontId="3" fillId="0" borderId="0" xfId="2" applyFont="1" applyAlignment="1" applyProtection="1">
      <alignment vertical="center" wrapText="1"/>
    </xf>
    <xf numFmtId="0" fontId="3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vertical="center"/>
    </xf>
    <xf numFmtId="0" fontId="20" fillId="0" borderId="0" xfId="2" applyFont="1" applyBorder="1" applyAlignment="1">
      <alignment horizontal="center" vertical="center" shrinkToFit="1"/>
    </xf>
    <xf numFmtId="0" fontId="14" fillId="0" borderId="0" xfId="2" applyFont="1" applyBorder="1" applyAlignment="1" applyProtection="1">
      <alignment horizontal="center" vertical="center" shrinkToFit="1"/>
      <protection locked="0"/>
    </xf>
    <xf numFmtId="38" fontId="14" fillId="0" borderId="0" xfId="3" applyFont="1" applyBorder="1" applyAlignment="1" applyProtection="1">
      <alignment horizontal="right" vertical="center" shrinkToFit="1"/>
      <protection locked="0"/>
    </xf>
    <xf numFmtId="0" fontId="20" fillId="0" borderId="0" xfId="2" applyFont="1" applyBorder="1" applyAlignment="1" applyProtection="1">
      <alignment horizontal="center" vertical="center" shrinkToFit="1"/>
      <protection locked="0"/>
    </xf>
    <xf numFmtId="0" fontId="22" fillId="0" borderId="0" xfId="2" applyFont="1" applyBorder="1" applyAlignment="1">
      <alignment horizontal="center" vertical="center" wrapText="1" shrinkToFit="1"/>
    </xf>
    <xf numFmtId="38" fontId="25" fillId="0" borderId="0" xfId="3" applyFont="1" applyBorder="1" applyAlignment="1" applyProtection="1">
      <alignment horizontal="right" vertical="center" shrinkToFit="1"/>
    </xf>
    <xf numFmtId="0" fontId="22" fillId="0" borderId="0" xfId="2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shrinkToFit="1"/>
    </xf>
    <xf numFmtId="177" fontId="3" fillId="0" borderId="0" xfId="2" applyNumberFormat="1" applyFont="1" applyAlignment="1" applyProtection="1">
      <alignment horizontal="center" vertical="center" shrinkToFit="1"/>
      <protection locked="0"/>
    </xf>
    <xf numFmtId="0" fontId="3" fillId="0" borderId="3" xfId="2" applyFont="1" applyBorder="1" applyAlignment="1">
      <alignment horizontal="center" shrinkToFit="1"/>
    </xf>
    <xf numFmtId="0" fontId="20" fillId="0" borderId="0" xfId="2" applyFont="1" applyBorder="1" applyAlignment="1">
      <alignment horizontal="center" shrinkToFit="1"/>
    </xf>
    <xf numFmtId="38" fontId="12" fillId="2" borderId="16" xfId="1" applyFont="1" applyFill="1" applyBorder="1" applyAlignment="1" applyProtection="1">
      <alignment horizontal="right" vertical="center" shrinkToFit="1"/>
      <protection locked="0"/>
    </xf>
    <xf numFmtId="38" fontId="12" fillId="2" borderId="17" xfId="1" applyFont="1" applyFill="1" applyBorder="1" applyAlignment="1" applyProtection="1">
      <alignment horizontal="right" vertical="center" shrinkToFit="1"/>
      <protection locked="0"/>
    </xf>
    <xf numFmtId="0" fontId="3" fillId="0" borderId="14" xfId="2" applyFont="1" applyBorder="1" applyAlignment="1">
      <alignment horizontal="center" vertical="center" shrinkToFit="1"/>
    </xf>
    <xf numFmtId="0" fontId="20" fillId="0" borderId="5" xfId="2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 shrinkToFit="1"/>
    </xf>
    <xf numFmtId="179" fontId="14" fillId="2" borderId="16" xfId="1" applyNumberFormat="1" applyFont="1" applyFill="1" applyBorder="1" applyAlignment="1" applyProtection="1">
      <alignment horizontal="right" vertical="center" shrinkToFit="1"/>
    </xf>
    <xf numFmtId="179" fontId="14" fillId="2" borderId="17" xfId="1" applyNumberFormat="1" applyFont="1" applyFill="1" applyBorder="1" applyAlignment="1" applyProtection="1">
      <alignment horizontal="right" vertical="center" shrinkToFit="1"/>
    </xf>
    <xf numFmtId="0" fontId="3" fillId="0" borderId="0" xfId="2" applyFont="1" applyAlignment="1">
      <alignment horizontal="left" vertical="center"/>
    </xf>
    <xf numFmtId="0" fontId="8" fillId="0" borderId="5" xfId="2" applyFont="1" applyBorder="1" applyAlignment="1" applyProtection="1">
      <alignment horizontal="center" vertical="center" shrinkToFit="1"/>
      <protection locked="0"/>
    </xf>
    <xf numFmtId="0" fontId="20" fillId="0" borderId="15" xfId="2" applyFont="1" applyBorder="1" applyAlignment="1">
      <alignment horizontal="center" shrinkToFit="1"/>
    </xf>
    <xf numFmtId="0" fontId="20" fillId="0" borderId="18" xfId="2" applyFont="1" applyBorder="1" applyAlignment="1">
      <alignment horizontal="center" shrinkToFit="1"/>
    </xf>
    <xf numFmtId="0" fontId="3" fillId="0" borderId="1" xfId="2" applyFont="1" applyBorder="1" applyAlignment="1">
      <alignment horizontal="center" vertical="center" shrinkToFit="1"/>
    </xf>
    <xf numFmtId="0" fontId="20" fillId="0" borderId="13" xfId="2" applyFont="1" applyBorder="1" applyAlignment="1">
      <alignment horizontal="center" vertical="center" shrinkToFit="1"/>
    </xf>
    <xf numFmtId="0" fontId="20" fillId="0" borderId="14" xfId="2" applyFont="1" applyBorder="1" applyAlignment="1">
      <alignment horizontal="center" vertical="center" shrinkToFit="1"/>
    </xf>
    <xf numFmtId="0" fontId="8" fillId="0" borderId="1" xfId="2" applyFont="1" applyBorder="1" applyAlignment="1">
      <alignment vertical="center"/>
    </xf>
    <xf numFmtId="0" fontId="8" fillId="0" borderId="13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3" fillId="0" borderId="5" xfId="2" applyFont="1" applyBorder="1" applyAlignment="1">
      <alignment horizontal="left" vertical="center" shrinkToFit="1"/>
    </xf>
    <xf numFmtId="0" fontId="20" fillId="0" borderId="1" xfId="2" applyFont="1" applyBorder="1" applyAlignment="1">
      <alignment horizontal="left" vertical="center" shrinkToFit="1"/>
    </xf>
    <xf numFmtId="0" fontId="20" fillId="0" borderId="5" xfId="2" applyFont="1" applyBorder="1" applyAlignment="1">
      <alignment horizontal="left" vertical="center" wrapText="1" shrinkToFit="1"/>
    </xf>
    <xf numFmtId="0" fontId="3" fillId="0" borderId="4" xfId="2" applyFont="1" applyBorder="1" applyAlignment="1">
      <alignment horizontal="center" vertical="center" shrinkToFit="1"/>
    </xf>
    <xf numFmtId="0" fontId="20" fillId="0" borderId="7" xfId="2" applyFont="1" applyBorder="1" applyAlignment="1">
      <alignment horizontal="center" vertical="center" shrinkToFit="1"/>
    </xf>
    <xf numFmtId="0" fontId="20" fillId="0" borderId="20" xfId="2" applyFont="1" applyBorder="1" applyAlignment="1">
      <alignment horizontal="center" vertical="center" shrinkToFit="1"/>
    </xf>
    <xf numFmtId="0" fontId="20" fillId="0" borderId="21" xfId="2" applyFont="1" applyBorder="1" applyAlignment="1">
      <alignment horizontal="center" vertical="center" shrinkToFit="1"/>
    </xf>
    <xf numFmtId="179" fontId="14" fillId="2" borderId="25" xfId="1" applyNumberFormat="1" applyFont="1" applyFill="1" applyBorder="1" applyAlignment="1" applyProtection="1">
      <alignment horizontal="right" vertical="center" shrinkToFit="1"/>
    </xf>
    <xf numFmtId="0" fontId="6" fillId="0" borderId="0" xfId="2" applyFont="1" applyBorder="1" applyAlignment="1">
      <alignment horizontal="center" vertical="center" wrapText="1" shrinkToFit="1"/>
    </xf>
    <xf numFmtId="0" fontId="6" fillId="0" borderId="0" xfId="2" applyFont="1" applyBorder="1" applyAlignment="1">
      <alignment horizontal="center" vertical="center" shrinkToFit="1"/>
    </xf>
    <xf numFmtId="0" fontId="20" fillId="0" borderId="2" xfId="2" applyFont="1" applyBorder="1" applyAlignment="1">
      <alignment horizontal="center" vertical="center" wrapText="1" shrinkToFit="1"/>
    </xf>
    <xf numFmtId="0" fontId="20" fillId="0" borderId="6" xfId="2" applyFont="1" applyBorder="1" applyAlignment="1">
      <alignment horizontal="center" vertical="center" shrinkToFit="1"/>
    </xf>
    <xf numFmtId="0" fontId="20" fillId="0" borderId="22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distributed" vertical="center" justifyLastLine="1" shrinkToFit="1"/>
    </xf>
    <xf numFmtId="0" fontId="8" fillId="0" borderId="0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176" fontId="20" fillId="0" borderId="1" xfId="1" applyNumberFormat="1" applyFont="1" applyBorder="1" applyAlignment="1">
      <alignment horizontal="center" vertical="center" shrinkToFit="1"/>
    </xf>
    <xf numFmtId="176" fontId="20" fillId="0" borderId="13" xfId="1" applyNumberFormat="1" applyFont="1" applyBorder="1" applyAlignment="1">
      <alignment horizontal="center" vertical="center" shrinkToFit="1"/>
    </xf>
    <xf numFmtId="176" fontId="20" fillId="0" borderId="14" xfId="1" applyNumberFormat="1" applyFont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 shrinkToFit="1"/>
    </xf>
    <xf numFmtId="0" fontId="20" fillId="0" borderId="8" xfId="2" applyFont="1" applyBorder="1" applyAlignment="1">
      <alignment horizontal="center" vertical="center" shrinkToFit="1"/>
    </xf>
    <xf numFmtId="176" fontId="20" fillId="0" borderId="12" xfId="1" applyNumberFormat="1" applyFont="1" applyBorder="1" applyAlignment="1">
      <alignment horizontal="center" vertical="center" shrinkToFit="1"/>
    </xf>
    <xf numFmtId="0" fontId="20" fillId="0" borderId="12" xfId="2" applyFont="1" applyBorder="1" applyAlignment="1">
      <alignment horizontal="center" vertical="center" shrinkToFit="1"/>
    </xf>
    <xf numFmtId="0" fontId="3" fillId="0" borderId="1" xfId="2" applyFont="1" applyBorder="1" applyAlignment="1">
      <alignment vertical="center" shrinkToFit="1"/>
    </xf>
    <xf numFmtId="0" fontId="20" fillId="0" borderId="13" xfId="2" applyFont="1" applyBorder="1" applyAlignment="1">
      <alignment vertical="center" shrinkToFit="1"/>
    </xf>
    <xf numFmtId="0" fontId="20" fillId="0" borderId="21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20" fillId="0" borderId="6" xfId="2" applyFont="1" applyBorder="1" applyAlignment="1">
      <alignment vertical="center" shrinkToFit="1"/>
    </xf>
    <xf numFmtId="0" fontId="20" fillId="0" borderId="9" xfId="2" applyFont="1" applyBorder="1" applyAlignment="1">
      <alignment vertical="center" shrinkToFit="1"/>
    </xf>
    <xf numFmtId="0" fontId="20" fillId="0" borderId="4" xfId="2" applyFont="1" applyBorder="1" applyAlignment="1">
      <alignment vertical="center" shrinkToFit="1"/>
    </xf>
    <xf numFmtId="0" fontId="20" fillId="0" borderId="7" xfId="2" applyFont="1" applyBorder="1" applyAlignment="1">
      <alignment vertical="center" shrinkToFit="1"/>
    </xf>
    <xf numFmtId="0" fontId="20" fillId="0" borderId="11" xfId="2" applyFont="1" applyBorder="1" applyAlignment="1">
      <alignment vertical="center" shrinkToFit="1"/>
    </xf>
    <xf numFmtId="179" fontId="14" fillId="2" borderId="23" xfId="1" applyNumberFormat="1" applyFont="1" applyFill="1" applyBorder="1" applyAlignment="1" applyProtection="1">
      <alignment horizontal="right" vertical="center" shrinkToFit="1"/>
    </xf>
    <xf numFmtId="179" fontId="14" fillId="2" borderId="26" xfId="1" applyNumberFormat="1" applyFont="1" applyFill="1" applyBorder="1" applyAlignment="1" applyProtection="1">
      <alignment horizontal="right" vertical="center" shrinkToFit="1"/>
    </xf>
    <xf numFmtId="179" fontId="14" fillId="2" borderId="24" xfId="1" applyNumberFormat="1" applyFont="1" applyFill="1" applyBorder="1" applyAlignment="1" applyProtection="1">
      <alignment horizontal="right" vertical="center" shrinkToFit="1"/>
    </xf>
    <xf numFmtId="179" fontId="14" fillId="2" borderId="15" xfId="1" applyNumberFormat="1" applyFont="1" applyFill="1" applyBorder="1" applyAlignment="1" applyProtection="1">
      <alignment horizontal="right" vertical="center" shrinkToFit="1"/>
    </xf>
    <xf numFmtId="0" fontId="20" fillId="2" borderId="27" xfId="2" applyFont="1" applyFill="1" applyBorder="1" applyAlignment="1">
      <alignment horizontal="center" vertical="center" shrinkToFit="1"/>
    </xf>
    <xf numFmtId="0" fontId="20" fillId="2" borderId="28" xfId="2" applyFont="1" applyFill="1" applyBorder="1" applyAlignment="1">
      <alignment horizontal="center" vertical="center" shrinkToFit="1"/>
    </xf>
    <xf numFmtId="0" fontId="22" fillId="0" borderId="31" xfId="2" applyFont="1" applyBorder="1" applyAlignment="1" applyProtection="1">
      <alignment horizontal="center" vertical="center" shrinkToFit="1"/>
      <protection locked="0"/>
    </xf>
    <xf numFmtId="0" fontId="22" fillId="0" borderId="34" xfId="2" applyFont="1" applyBorder="1" applyAlignment="1" applyProtection="1">
      <alignment horizontal="center" vertical="center" shrinkToFit="1"/>
      <protection locked="0"/>
    </xf>
    <xf numFmtId="0" fontId="22" fillId="0" borderId="23" xfId="2" applyFont="1" applyBorder="1" applyAlignment="1">
      <alignment horizontal="center" vertical="center" wrapText="1" shrinkToFit="1"/>
    </xf>
    <xf numFmtId="0" fontId="22" fillId="0" borderId="26" xfId="2" applyFont="1" applyBorder="1" applyAlignment="1">
      <alignment horizontal="center" vertical="center" wrapText="1" shrinkToFit="1"/>
    </xf>
    <xf numFmtId="0" fontId="22" fillId="0" borderId="24" xfId="2" applyFont="1" applyBorder="1" applyAlignment="1">
      <alignment horizontal="center" vertical="center" wrapText="1" shrinkToFit="1"/>
    </xf>
    <xf numFmtId="0" fontId="22" fillId="0" borderId="15" xfId="2" applyFont="1" applyBorder="1" applyAlignment="1">
      <alignment horizontal="center" vertical="center" wrapText="1" shrinkToFit="1"/>
    </xf>
    <xf numFmtId="38" fontId="25" fillId="0" borderId="29" xfId="3" applyFont="1" applyBorder="1" applyAlignment="1" applyProtection="1">
      <alignment horizontal="right" vertical="center" shrinkToFit="1"/>
    </xf>
    <xf numFmtId="38" fontId="25" fillId="0" borderId="30" xfId="3" applyFont="1" applyBorder="1" applyAlignment="1" applyProtection="1">
      <alignment horizontal="right" vertical="center" shrinkToFit="1"/>
    </xf>
    <xf numFmtId="38" fontId="25" fillId="0" borderId="32" xfId="3" applyFont="1" applyBorder="1" applyAlignment="1" applyProtection="1">
      <alignment horizontal="right" vertical="center" shrinkToFit="1"/>
    </xf>
    <xf numFmtId="38" fontId="25" fillId="0" borderId="33" xfId="3" applyFont="1" applyBorder="1" applyAlignment="1" applyProtection="1">
      <alignment horizontal="right" vertical="center" shrinkToFit="1"/>
    </xf>
    <xf numFmtId="0" fontId="3" fillId="0" borderId="2" xfId="2" applyFont="1" applyBorder="1" applyAlignment="1">
      <alignment horizontal="center" vertical="center" shrinkToFit="1"/>
    </xf>
    <xf numFmtId="0" fontId="20" fillId="0" borderId="9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11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7" xfId="2" applyFont="1" applyBorder="1" applyAlignment="1" applyProtection="1">
      <alignment horizontal="center" vertical="center" shrinkToFit="1"/>
      <protection locked="0"/>
    </xf>
    <xf numFmtId="38" fontId="14" fillId="0" borderId="2" xfId="3" applyFont="1" applyBorder="1" applyAlignment="1" applyProtection="1">
      <alignment horizontal="right" vertical="center" shrinkToFit="1"/>
      <protection locked="0"/>
    </xf>
    <xf numFmtId="38" fontId="14" fillId="0" borderId="6" xfId="3" applyFont="1" applyBorder="1" applyAlignment="1" applyProtection="1">
      <alignment horizontal="right" vertical="center" shrinkToFit="1"/>
      <protection locked="0"/>
    </xf>
    <xf numFmtId="38" fontId="14" fillId="0" borderId="4" xfId="3" applyFont="1" applyBorder="1" applyAlignment="1" applyProtection="1">
      <alignment horizontal="right" vertical="center" shrinkToFit="1"/>
      <protection locked="0"/>
    </xf>
    <xf numFmtId="38" fontId="14" fillId="0" borderId="7" xfId="3" applyFont="1" applyBorder="1" applyAlignment="1" applyProtection="1">
      <alignment horizontal="right" vertical="center" shrinkToFit="1"/>
      <protection locked="0"/>
    </xf>
    <xf numFmtId="0" fontId="3" fillId="0" borderId="9" xfId="2" applyFont="1" applyBorder="1" applyAlignment="1" applyProtection="1">
      <alignment horizontal="center" vertical="center" shrinkToFit="1"/>
      <protection locked="0"/>
    </xf>
    <xf numFmtId="0" fontId="20" fillId="0" borderId="11" xfId="2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>
      <alignment vertical="center" wrapText="1"/>
    </xf>
    <xf numFmtId="0" fontId="9" fillId="0" borderId="7" xfId="2" applyFont="1" applyBorder="1" applyAlignment="1">
      <alignment vertical="center" wrapText="1"/>
    </xf>
    <xf numFmtId="0" fontId="26" fillId="0" borderId="0" xfId="2" applyFont="1" applyAlignment="1">
      <alignment horizontal="center" vertical="center" shrinkToFit="1"/>
    </xf>
    <xf numFmtId="0" fontId="27" fillId="0" borderId="0" xfId="2" applyFont="1" applyBorder="1" applyAlignment="1">
      <alignment horizontal="right" vertical="center"/>
    </xf>
    <xf numFmtId="0" fontId="27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20" fillId="0" borderId="6" xfId="2" applyFont="1" applyBorder="1" applyAlignment="1">
      <alignment horizontal="center" vertical="center" wrapText="1" shrinkToFit="1"/>
    </xf>
    <xf numFmtId="0" fontId="20" fillId="0" borderId="9" xfId="2" applyFont="1" applyBorder="1" applyAlignment="1">
      <alignment horizontal="center" vertical="center" wrapText="1" shrinkToFit="1"/>
    </xf>
    <xf numFmtId="0" fontId="20" fillId="0" borderId="3" xfId="2" applyFont="1" applyBorder="1" applyAlignment="1">
      <alignment horizontal="center" vertical="center" wrapText="1" shrinkToFit="1"/>
    </xf>
    <xf numFmtId="0" fontId="20" fillId="0" borderId="0" xfId="2" applyFont="1" applyBorder="1" applyAlignment="1">
      <alignment horizontal="center" vertical="center" wrapText="1" shrinkToFit="1"/>
    </xf>
    <xf numFmtId="0" fontId="20" fillId="0" borderId="10" xfId="2" applyFont="1" applyBorder="1" applyAlignment="1">
      <alignment horizontal="center" vertical="center" wrapText="1" shrinkToFit="1"/>
    </xf>
    <xf numFmtId="0" fontId="20" fillId="0" borderId="4" xfId="2" applyFont="1" applyBorder="1" applyAlignment="1">
      <alignment horizontal="center" vertical="center" wrapText="1" shrinkToFit="1"/>
    </xf>
    <xf numFmtId="0" fontId="20" fillId="0" borderId="7" xfId="2" applyFont="1" applyBorder="1" applyAlignment="1">
      <alignment horizontal="center" vertical="center" wrapText="1" shrinkToFit="1"/>
    </xf>
    <xf numFmtId="0" fontId="20" fillId="0" borderId="11" xfId="2" applyFont="1" applyBorder="1" applyAlignment="1">
      <alignment horizontal="center" vertical="center" wrapText="1" shrinkToFit="1"/>
    </xf>
    <xf numFmtId="0" fontId="14" fillId="0" borderId="0" xfId="2" applyFont="1" applyBorder="1" applyAlignment="1" applyProtection="1">
      <alignment horizontal="left" vertical="center"/>
      <protection locked="0"/>
    </xf>
    <xf numFmtId="0" fontId="14" fillId="0" borderId="0" xfId="2" applyFont="1" applyBorder="1" applyAlignment="1" applyProtection="1">
      <alignment horizontal="left" vertical="center" wrapText="1"/>
      <protection locked="0"/>
    </xf>
    <xf numFmtId="0" fontId="3" fillId="0" borderId="0" xfId="2" applyFont="1" applyBorder="1" applyAlignment="1">
      <alignment vertical="center" wrapText="1" shrinkToFit="1"/>
    </xf>
    <xf numFmtId="0" fontId="3" fillId="0" borderId="5" xfId="2" applyFont="1" applyBorder="1" applyAlignment="1">
      <alignment horizontal="center" vertical="center" wrapText="1" shrinkToFit="1"/>
    </xf>
    <xf numFmtId="0" fontId="6" fillId="0" borderId="0" xfId="2" applyFont="1" applyBorder="1" applyAlignment="1" applyProtection="1">
      <alignment horizontal="center" vertical="center" wrapText="1" shrinkToFit="1"/>
    </xf>
    <xf numFmtId="0" fontId="6" fillId="0" borderId="0" xfId="2" applyFont="1" applyBorder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 shrinkToFit="1"/>
    </xf>
    <xf numFmtId="0" fontId="3" fillId="0" borderId="0" xfId="2" applyFont="1" applyAlignment="1" applyProtection="1">
      <alignment horizontal="center" vertical="center" shrinkToFit="1"/>
    </xf>
    <xf numFmtId="177" fontId="3" fillId="0" borderId="0" xfId="2" applyNumberFormat="1" applyFont="1" applyAlignment="1" applyProtection="1">
      <alignment horizontal="center" vertical="center" shrinkToFit="1"/>
    </xf>
    <xf numFmtId="0" fontId="3" fillId="0" borderId="0" xfId="2" applyFont="1" applyAlignment="1" applyProtection="1">
      <alignment horizontal="left" vertical="center"/>
    </xf>
    <xf numFmtId="0" fontId="8" fillId="0" borderId="0" xfId="2" applyFont="1" applyBorder="1" applyAlignment="1" applyProtection="1">
      <alignment horizontal="distributed" vertical="center" justifyLastLine="1" shrinkToFit="1"/>
    </xf>
    <xf numFmtId="0" fontId="8" fillId="0" borderId="0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horizontal="center" vertical="center" shrinkToFit="1"/>
    </xf>
    <xf numFmtId="0" fontId="8" fillId="0" borderId="1" xfId="2" applyFont="1" applyBorder="1" applyAlignment="1" applyProtection="1">
      <alignment vertical="center"/>
    </xf>
    <xf numFmtId="0" fontId="8" fillId="0" borderId="13" xfId="2" applyFont="1" applyBorder="1" applyAlignment="1" applyProtection="1">
      <alignment vertical="center"/>
    </xf>
    <xf numFmtId="0" fontId="8" fillId="0" borderId="14" xfId="2" applyFont="1" applyBorder="1" applyAlignment="1" applyProtection="1">
      <alignment vertical="center"/>
    </xf>
    <xf numFmtId="0" fontId="20" fillId="0" borderId="15" xfId="2" applyFont="1" applyBorder="1" applyAlignment="1" applyProtection="1">
      <alignment horizontal="center" shrinkToFit="1"/>
    </xf>
    <xf numFmtId="0" fontId="20" fillId="0" borderId="18" xfId="2" applyFont="1" applyBorder="1" applyAlignment="1" applyProtection="1">
      <alignment horizontal="center" shrinkToFit="1"/>
    </xf>
    <xf numFmtId="0" fontId="3" fillId="0" borderId="1" xfId="2" applyFont="1" applyBorder="1" applyAlignment="1" applyProtection="1">
      <alignment horizontal="center" vertical="center" shrinkToFit="1"/>
    </xf>
    <xf numFmtId="0" fontId="20" fillId="0" borderId="13" xfId="2" applyFont="1" applyBorder="1" applyAlignment="1" applyProtection="1">
      <alignment horizontal="center" vertical="center" shrinkToFit="1"/>
    </xf>
    <xf numFmtId="0" fontId="20" fillId="0" borderId="14" xfId="2" applyFont="1" applyBorder="1" applyAlignment="1" applyProtection="1">
      <alignment horizontal="center" vertical="center" shrinkToFit="1"/>
    </xf>
    <xf numFmtId="0" fontId="3" fillId="0" borderId="3" xfId="2" applyFont="1" applyBorder="1" applyAlignment="1" applyProtection="1">
      <alignment horizontal="center" shrinkToFit="1"/>
    </xf>
    <xf numFmtId="0" fontId="20" fillId="0" borderId="0" xfId="2" applyFont="1" applyBorder="1" applyAlignment="1" applyProtection="1">
      <alignment horizontal="center" shrinkToFit="1"/>
    </xf>
    <xf numFmtId="0" fontId="3" fillId="0" borderId="1" xfId="2" applyFont="1" applyBorder="1" applyAlignment="1" applyProtection="1">
      <alignment vertical="center" shrinkToFit="1"/>
    </xf>
    <xf numFmtId="0" fontId="20" fillId="0" borderId="13" xfId="2" applyFont="1" applyBorder="1" applyAlignment="1" applyProtection="1">
      <alignment vertical="center" shrinkToFit="1"/>
    </xf>
    <xf numFmtId="0" fontId="20" fillId="0" borderId="21" xfId="2" applyFont="1" applyBorder="1" applyAlignment="1" applyProtection="1">
      <alignment vertical="center" shrinkToFit="1"/>
    </xf>
    <xf numFmtId="38" fontId="12" fillId="2" borderId="16" xfId="1" applyFont="1" applyFill="1" applyBorder="1" applyAlignment="1" applyProtection="1">
      <alignment horizontal="right" vertical="center" shrinkToFit="1"/>
    </xf>
    <xf numFmtId="38" fontId="12" fillId="2" borderId="17" xfId="1" applyFont="1" applyFill="1" applyBorder="1" applyAlignment="1" applyProtection="1">
      <alignment horizontal="right" vertical="center" shrinkToFit="1"/>
    </xf>
    <xf numFmtId="0" fontId="3" fillId="0" borderId="14" xfId="2" applyFont="1" applyBorder="1" applyAlignment="1" applyProtection="1">
      <alignment horizontal="center" vertical="center" shrinkToFit="1"/>
    </xf>
    <xf numFmtId="0" fontId="20" fillId="0" borderId="5" xfId="2" applyFont="1" applyBorder="1" applyAlignment="1" applyProtection="1">
      <alignment horizontal="center" vertical="center" shrinkToFit="1"/>
    </xf>
    <xf numFmtId="0" fontId="20" fillId="0" borderId="1" xfId="2" applyFont="1" applyBorder="1" applyAlignment="1" applyProtection="1">
      <alignment horizontal="center" vertical="center" shrinkToFit="1"/>
    </xf>
    <xf numFmtId="0" fontId="3" fillId="0" borderId="5" xfId="2" applyFont="1" applyBorder="1" applyAlignment="1" applyProtection="1">
      <alignment horizontal="left" vertical="center" shrinkToFit="1"/>
    </xf>
    <xf numFmtId="0" fontId="20" fillId="0" borderId="1" xfId="2" applyFont="1" applyBorder="1" applyAlignment="1" applyProtection="1">
      <alignment horizontal="left" vertical="center" shrinkToFit="1"/>
    </xf>
    <xf numFmtId="0" fontId="3" fillId="0" borderId="2" xfId="2" applyFont="1" applyBorder="1" applyAlignment="1" applyProtection="1">
      <alignment horizontal="center" vertical="center" wrapText="1" shrinkToFit="1"/>
    </xf>
    <xf numFmtId="0" fontId="20" fillId="0" borderId="6" xfId="2" applyFont="1" applyBorder="1" applyAlignment="1" applyProtection="1">
      <alignment horizontal="center" vertical="center" wrapText="1" shrinkToFit="1"/>
    </xf>
    <xf numFmtId="0" fontId="20" fillId="0" borderId="9" xfId="2" applyFont="1" applyBorder="1" applyAlignment="1" applyProtection="1">
      <alignment horizontal="center" vertical="center" wrapText="1" shrinkToFit="1"/>
    </xf>
    <xf numFmtId="0" fontId="20" fillId="0" borderId="3" xfId="2" applyFont="1" applyBorder="1" applyAlignment="1" applyProtection="1">
      <alignment horizontal="center" vertical="center" wrapText="1" shrinkToFit="1"/>
    </xf>
    <xf numFmtId="0" fontId="20" fillId="0" borderId="0" xfId="2" applyFont="1" applyBorder="1" applyAlignment="1" applyProtection="1">
      <alignment horizontal="center" vertical="center" wrapText="1" shrinkToFit="1"/>
    </xf>
    <xf numFmtId="0" fontId="20" fillId="0" borderId="10" xfId="2" applyFont="1" applyBorder="1" applyAlignment="1" applyProtection="1">
      <alignment horizontal="center" vertical="center" wrapText="1" shrinkToFit="1"/>
    </xf>
    <xf numFmtId="0" fontId="20" fillId="0" borderId="4" xfId="2" applyFont="1" applyBorder="1" applyAlignment="1" applyProtection="1">
      <alignment horizontal="center" vertical="center" wrapText="1" shrinkToFit="1"/>
    </xf>
    <xf numFmtId="0" fontId="20" fillId="0" borderId="7" xfId="2" applyFont="1" applyBorder="1" applyAlignment="1" applyProtection="1">
      <alignment horizontal="center" vertical="center" wrapText="1" shrinkToFit="1"/>
    </xf>
    <xf numFmtId="0" fontId="20" fillId="0" borderId="11" xfId="2" applyFont="1" applyBorder="1" applyAlignment="1" applyProtection="1">
      <alignment horizontal="center" vertical="center" wrapText="1" shrinkToFit="1"/>
    </xf>
    <xf numFmtId="0" fontId="3" fillId="0" borderId="4" xfId="2" applyFont="1" applyBorder="1" applyAlignment="1" applyProtection="1">
      <alignment horizontal="center" vertical="center" shrinkToFit="1"/>
    </xf>
    <xf numFmtId="0" fontId="20" fillId="0" borderId="7" xfId="2" applyFont="1" applyBorder="1" applyAlignment="1" applyProtection="1">
      <alignment horizontal="center" vertical="center" shrinkToFit="1"/>
    </xf>
    <xf numFmtId="0" fontId="20" fillId="0" borderId="20" xfId="2" applyFont="1" applyBorder="1" applyAlignment="1" applyProtection="1">
      <alignment horizontal="center" vertical="center" shrinkToFit="1"/>
    </xf>
    <xf numFmtId="0" fontId="20" fillId="0" borderId="21" xfId="2" applyFont="1" applyBorder="1" applyAlignment="1" applyProtection="1">
      <alignment horizontal="center" vertical="center" shrinkToFit="1"/>
    </xf>
    <xf numFmtId="0" fontId="20" fillId="0" borderId="5" xfId="2" applyFont="1" applyBorder="1" applyAlignment="1" applyProtection="1">
      <alignment horizontal="left" vertical="center" wrapText="1" shrinkToFit="1"/>
    </xf>
    <xf numFmtId="0" fontId="3" fillId="0" borderId="5" xfId="2" applyFont="1" applyBorder="1" applyAlignment="1" applyProtection="1">
      <alignment horizontal="left" vertical="center" wrapText="1" shrinkToFit="1"/>
    </xf>
    <xf numFmtId="0" fontId="20" fillId="0" borderId="1" xfId="2" applyFont="1" applyBorder="1" applyAlignment="1" applyProtection="1">
      <alignment horizontal="left" vertical="center" wrapText="1" shrinkToFit="1"/>
    </xf>
    <xf numFmtId="0" fontId="3" fillId="0" borderId="5" xfId="2" applyFont="1" applyBorder="1" applyAlignment="1" applyProtection="1">
      <alignment horizontal="center" vertical="center" wrapText="1" shrinkToFit="1"/>
    </xf>
    <xf numFmtId="0" fontId="3" fillId="0" borderId="2" xfId="2" applyFont="1" applyBorder="1" applyAlignment="1" applyProtection="1">
      <alignment vertical="center" shrinkToFit="1"/>
    </xf>
    <xf numFmtId="0" fontId="20" fillId="0" borderId="6" xfId="2" applyFont="1" applyBorder="1" applyAlignment="1" applyProtection="1">
      <alignment vertical="center" shrinkToFit="1"/>
    </xf>
    <xf numFmtId="0" fontId="20" fillId="0" borderId="9" xfId="2" applyFont="1" applyBorder="1" applyAlignment="1" applyProtection="1">
      <alignment vertical="center" shrinkToFit="1"/>
    </xf>
    <xf numFmtId="0" fontId="20" fillId="0" borderId="4" xfId="2" applyFont="1" applyBorder="1" applyAlignment="1" applyProtection="1">
      <alignment vertical="center" shrinkToFit="1"/>
    </xf>
    <xf numFmtId="0" fontId="20" fillId="0" borderId="7" xfId="2" applyFont="1" applyBorder="1" applyAlignment="1" applyProtection="1">
      <alignment vertical="center" shrinkToFit="1"/>
    </xf>
    <xf numFmtId="0" fontId="20" fillId="0" borderId="11" xfId="2" applyFont="1" applyBorder="1" applyAlignment="1" applyProtection="1">
      <alignment vertical="center" shrinkToFit="1"/>
    </xf>
    <xf numFmtId="0" fontId="9" fillId="0" borderId="6" xfId="2" applyFont="1" applyBorder="1" applyAlignment="1" applyProtection="1">
      <alignment vertical="center" wrapText="1"/>
    </xf>
    <xf numFmtId="0" fontId="9" fillId="0" borderId="7" xfId="2" applyFont="1" applyBorder="1" applyAlignment="1" applyProtection="1">
      <alignment vertical="center" wrapText="1"/>
    </xf>
    <xf numFmtId="0" fontId="20" fillId="2" borderId="27" xfId="2" applyFont="1" applyFill="1" applyBorder="1" applyAlignment="1" applyProtection="1">
      <alignment horizontal="center" vertical="center" shrinkToFit="1"/>
    </xf>
    <xf numFmtId="0" fontId="20" fillId="2" borderId="28" xfId="2" applyFont="1" applyFill="1" applyBorder="1" applyAlignment="1" applyProtection="1">
      <alignment horizontal="center" vertical="center" shrinkToFit="1"/>
    </xf>
    <xf numFmtId="179" fontId="14" fillId="2" borderId="23" xfId="1" applyNumberFormat="1" applyFont="1" applyFill="1" applyBorder="1" applyAlignment="1">
      <alignment horizontal="right" vertical="center" shrinkToFit="1"/>
    </xf>
    <xf numFmtId="179" fontId="14" fillId="2" borderId="26" xfId="1" applyNumberFormat="1" applyFont="1" applyFill="1" applyBorder="1" applyAlignment="1">
      <alignment horizontal="right" vertical="center" shrinkToFit="1"/>
    </xf>
    <xf numFmtId="179" fontId="14" fillId="2" borderId="24" xfId="1" applyNumberFormat="1" applyFont="1" applyFill="1" applyBorder="1" applyAlignment="1">
      <alignment horizontal="right" vertical="center" shrinkToFit="1"/>
    </xf>
    <xf numFmtId="179" fontId="14" fillId="2" borderId="15" xfId="1" applyNumberFormat="1" applyFont="1" applyFill="1" applyBorder="1" applyAlignment="1">
      <alignment horizontal="right" vertical="center" shrinkToFit="1"/>
    </xf>
    <xf numFmtId="0" fontId="3" fillId="0" borderId="2" xfId="2" applyFont="1" applyBorder="1" applyAlignment="1" applyProtection="1">
      <alignment horizontal="center" vertical="center" shrinkToFit="1"/>
    </xf>
    <xf numFmtId="0" fontId="20" fillId="0" borderId="6" xfId="2" applyFont="1" applyBorder="1" applyAlignment="1" applyProtection="1">
      <alignment horizontal="center" vertical="center" shrinkToFit="1"/>
    </xf>
    <xf numFmtId="0" fontId="20" fillId="0" borderId="9" xfId="2" applyFont="1" applyBorder="1" applyAlignment="1" applyProtection="1">
      <alignment horizontal="center" vertical="center" shrinkToFit="1"/>
    </xf>
    <xf numFmtId="0" fontId="20" fillId="0" borderId="4" xfId="2" applyFont="1" applyBorder="1" applyAlignment="1" applyProtection="1">
      <alignment horizontal="center" vertical="center" shrinkToFit="1"/>
    </xf>
    <xf numFmtId="0" fontId="20" fillId="0" borderId="11" xfId="2" applyFont="1" applyBorder="1" applyAlignment="1" applyProtection="1">
      <alignment horizontal="center" vertical="center" shrinkToFit="1"/>
    </xf>
    <xf numFmtId="0" fontId="14" fillId="0" borderId="6" xfId="2" applyFont="1" applyBorder="1" applyAlignment="1" applyProtection="1">
      <alignment horizontal="center" vertical="center" shrinkToFit="1"/>
    </xf>
    <xf numFmtId="0" fontId="14" fillId="0" borderId="7" xfId="2" applyFont="1" applyBorder="1" applyAlignment="1" applyProtection="1">
      <alignment horizontal="center" vertical="center" shrinkToFit="1"/>
    </xf>
    <xf numFmtId="0" fontId="3" fillId="0" borderId="6" xfId="2" applyFont="1" applyBorder="1" applyAlignment="1" applyProtection="1">
      <alignment horizontal="center" vertical="center" shrinkToFit="1"/>
    </xf>
    <xf numFmtId="0" fontId="3" fillId="0" borderId="6" xfId="2" applyFont="1" applyFill="1" applyBorder="1" applyAlignment="1" applyProtection="1">
      <alignment horizontal="center" vertical="center" shrinkToFit="1"/>
    </xf>
    <xf numFmtId="0" fontId="20" fillId="0" borderId="7" xfId="2" applyFont="1" applyFill="1" applyBorder="1" applyAlignment="1" applyProtection="1">
      <alignment horizontal="center" vertical="center" shrinkToFit="1"/>
    </xf>
    <xf numFmtId="38" fontId="14" fillId="0" borderId="2" xfId="3" applyFont="1" applyBorder="1" applyAlignment="1" applyProtection="1">
      <alignment horizontal="right" vertical="center" shrinkToFit="1"/>
    </xf>
    <xf numFmtId="38" fontId="14" fillId="0" borderId="6" xfId="3" applyFont="1" applyBorder="1" applyAlignment="1" applyProtection="1">
      <alignment horizontal="right" vertical="center" shrinkToFit="1"/>
    </xf>
    <xf numFmtId="38" fontId="14" fillId="0" borderId="4" xfId="3" applyFont="1" applyBorder="1" applyAlignment="1" applyProtection="1">
      <alignment horizontal="right" vertical="center" shrinkToFit="1"/>
    </xf>
    <xf numFmtId="38" fontId="14" fillId="0" borderId="7" xfId="3" applyFont="1" applyBorder="1" applyAlignment="1" applyProtection="1">
      <alignment horizontal="right" vertical="center" shrinkToFit="1"/>
    </xf>
    <xf numFmtId="0" fontId="3" fillId="0" borderId="9" xfId="2" applyFont="1" applyBorder="1" applyAlignment="1" applyProtection="1">
      <alignment horizontal="center" vertical="center" shrinkToFit="1"/>
    </xf>
    <xf numFmtId="0" fontId="22" fillId="0" borderId="23" xfId="2" applyFont="1" applyBorder="1" applyAlignment="1" applyProtection="1">
      <alignment horizontal="center" vertical="center" wrapText="1" shrinkToFit="1"/>
    </xf>
    <xf numFmtId="0" fontId="22" fillId="0" borderId="26" xfId="2" applyFont="1" applyBorder="1" applyAlignment="1" applyProtection="1">
      <alignment horizontal="center" vertical="center" wrapText="1" shrinkToFit="1"/>
    </xf>
    <xf numFmtId="0" fontId="22" fillId="0" borderId="24" xfId="2" applyFont="1" applyBorder="1" applyAlignment="1" applyProtection="1">
      <alignment horizontal="center" vertical="center" wrapText="1" shrinkToFit="1"/>
    </xf>
    <xf numFmtId="0" fontId="22" fillId="0" borderId="15" xfId="2" applyFont="1" applyBorder="1" applyAlignment="1" applyProtection="1">
      <alignment horizontal="center" vertical="center" wrapText="1" shrinkToFit="1"/>
    </xf>
    <xf numFmtId="38" fontId="25" fillId="0" borderId="29" xfId="3" applyFont="1" applyBorder="1" applyAlignment="1" applyProtection="1">
      <alignment horizontal="center" vertical="center" shrinkToFit="1"/>
    </xf>
    <xf numFmtId="38" fontId="25" fillId="0" borderId="30" xfId="3" applyFont="1" applyBorder="1" applyAlignment="1" applyProtection="1">
      <alignment horizontal="center" vertical="center" shrinkToFit="1"/>
    </xf>
    <xf numFmtId="38" fontId="25" fillId="0" borderId="32" xfId="3" applyFont="1" applyBorder="1" applyAlignment="1" applyProtection="1">
      <alignment horizontal="center" vertical="center" shrinkToFit="1"/>
    </xf>
    <xf numFmtId="38" fontId="25" fillId="0" borderId="33" xfId="3" applyFont="1" applyBorder="1" applyAlignment="1" applyProtection="1">
      <alignment horizontal="center" vertical="center" shrinkToFit="1"/>
    </xf>
    <xf numFmtId="0" fontId="22" fillId="0" borderId="31" xfId="2" applyFont="1" applyBorder="1" applyAlignment="1" applyProtection="1">
      <alignment horizontal="center" vertical="center" shrinkToFit="1"/>
    </xf>
    <xf numFmtId="0" fontId="22" fillId="0" borderId="34" xfId="2" applyFont="1" applyBorder="1" applyAlignment="1" applyProtection="1">
      <alignment horizontal="center" vertical="center" shrinkToFit="1"/>
    </xf>
    <xf numFmtId="0" fontId="3" fillId="0" borderId="5" xfId="2" applyFont="1" applyBorder="1" applyAlignment="1" applyProtection="1">
      <alignment horizontal="center" vertical="center" shrinkToFit="1"/>
    </xf>
    <xf numFmtId="176" fontId="20" fillId="0" borderId="1" xfId="1" applyNumberFormat="1" applyFont="1" applyBorder="1" applyAlignment="1" applyProtection="1">
      <alignment horizontal="center" vertical="center" shrinkToFit="1"/>
    </xf>
    <xf numFmtId="176" fontId="20" fillId="0" borderId="13" xfId="1" applyNumberFormat="1" applyFont="1" applyBorder="1" applyAlignment="1" applyProtection="1">
      <alignment horizontal="center" vertical="center" shrinkToFit="1"/>
    </xf>
    <xf numFmtId="176" fontId="20" fillId="0" borderId="14" xfId="1" applyNumberFormat="1" applyFont="1" applyBorder="1" applyAlignment="1" applyProtection="1">
      <alignment horizontal="center" vertical="center" shrinkToFit="1"/>
    </xf>
    <xf numFmtId="176" fontId="20" fillId="0" borderId="5" xfId="1" applyNumberFormat="1" applyFont="1" applyBorder="1" applyAlignment="1" applyProtection="1">
      <alignment horizontal="center" vertical="center" shrinkToFit="1"/>
    </xf>
    <xf numFmtId="0" fontId="20" fillId="0" borderId="8" xfId="2" applyFont="1" applyBorder="1" applyAlignment="1" applyProtection="1">
      <alignment horizontal="center" vertical="center" shrinkToFit="1"/>
    </xf>
    <xf numFmtId="0" fontId="20" fillId="0" borderId="12" xfId="2" applyFont="1" applyBorder="1" applyAlignment="1" applyProtection="1">
      <alignment horizontal="center" vertical="center" shrinkToFit="1"/>
    </xf>
    <xf numFmtId="176" fontId="20" fillId="0" borderId="12" xfId="1" applyNumberFormat="1" applyFont="1" applyBorder="1" applyAlignment="1" applyProtection="1">
      <alignment horizontal="center" vertical="center" shrinkToFit="1"/>
    </xf>
    <xf numFmtId="0" fontId="3" fillId="0" borderId="0" xfId="2" applyFont="1" applyBorder="1" applyAlignment="1" applyProtection="1">
      <alignment vertical="center" wrapText="1" shrinkToFit="1"/>
    </xf>
    <xf numFmtId="0" fontId="14" fillId="0" borderId="0" xfId="2" applyFont="1" applyBorder="1" applyAlignment="1" applyProtection="1">
      <alignment horizontal="left" vertical="center"/>
    </xf>
    <xf numFmtId="0" fontId="14" fillId="0" borderId="0" xfId="2" applyFont="1" applyBorder="1" applyAlignment="1" applyProtection="1">
      <alignment horizontal="left" vertical="center" wrapText="1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36"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104775</xdr:colOff>
      <xdr:row>8</xdr:row>
      <xdr:rowOff>18415</xdr:rowOff>
    </xdr:from>
    <xdr:to>
      <xdr:col>31</xdr:col>
      <xdr:colOff>28575</xdr:colOff>
      <xdr:row>8</xdr:row>
      <xdr:rowOff>219075</xdr:rowOff>
    </xdr:to>
    <xdr:sp macro="" textlink="">
      <xdr:nvSpPr>
        <xdr:cNvPr id="2" name="図形 2"/>
        <xdr:cNvSpPr/>
      </xdr:nvSpPr>
      <xdr:spPr>
        <a:xfrm>
          <a:off x="5905500" y="1809115"/>
          <a:ext cx="323850" cy="200660"/>
        </a:xfrm>
        <a:prstGeom prst="downArrow">
          <a:avLst/>
        </a:prstGeom>
        <a:solidFill>
          <a:srgbClr val="FF000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19</xdr:col>
      <xdr:colOff>57150</xdr:colOff>
      <xdr:row>6</xdr:row>
      <xdr:rowOff>9525</xdr:rowOff>
    </xdr:from>
    <xdr:to>
      <xdr:col>19</xdr:col>
      <xdr:colOff>190501</xdr:colOff>
      <xdr:row>8</xdr:row>
      <xdr:rowOff>0</xdr:rowOff>
    </xdr:to>
    <xdr:sp macro="" textlink="">
      <xdr:nvSpPr>
        <xdr:cNvPr id="3" name="左中かっこ 2"/>
        <xdr:cNvSpPr/>
      </xdr:nvSpPr>
      <xdr:spPr>
        <a:xfrm>
          <a:off x="3857625" y="1228725"/>
          <a:ext cx="133351" cy="561975"/>
        </a:xfrm>
        <a:prstGeom prst="leftBrace">
          <a:avLst>
            <a:gd name="adj1" fmla="val 12500"/>
            <a:gd name="adj2" fmla="val 24576"/>
          </a:avLst>
        </a:prstGeom>
        <a:noFill/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104775</xdr:colOff>
      <xdr:row>8</xdr:row>
      <xdr:rowOff>18415</xdr:rowOff>
    </xdr:from>
    <xdr:to>
      <xdr:col>31</xdr:col>
      <xdr:colOff>28575</xdr:colOff>
      <xdr:row>8</xdr:row>
      <xdr:rowOff>219075</xdr:rowOff>
    </xdr:to>
    <xdr:sp macro="" textlink="">
      <xdr:nvSpPr>
        <xdr:cNvPr id="2" name="図形 2"/>
        <xdr:cNvSpPr/>
      </xdr:nvSpPr>
      <xdr:spPr>
        <a:xfrm>
          <a:off x="5905500" y="1809115"/>
          <a:ext cx="323850" cy="200660"/>
        </a:xfrm>
        <a:prstGeom prst="downArrow">
          <a:avLst/>
        </a:prstGeom>
        <a:solidFill>
          <a:srgbClr val="FF000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19</xdr:col>
      <xdr:colOff>57150</xdr:colOff>
      <xdr:row>6</xdr:row>
      <xdr:rowOff>9525</xdr:rowOff>
    </xdr:from>
    <xdr:to>
      <xdr:col>19</xdr:col>
      <xdr:colOff>190501</xdr:colOff>
      <xdr:row>8</xdr:row>
      <xdr:rowOff>0</xdr:rowOff>
    </xdr:to>
    <xdr:sp macro="" textlink="">
      <xdr:nvSpPr>
        <xdr:cNvPr id="3" name="左中かっこ 2"/>
        <xdr:cNvSpPr/>
      </xdr:nvSpPr>
      <xdr:spPr>
        <a:xfrm>
          <a:off x="3857625" y="1228725"/>
          <a:ext cx="133351" cy="561975"/>
        </a:xfrm>
        <a:prstGeom prst="leftBrace">
          <a:avLst>
            <a:gd name="adj1" fmla="val 12500"/>
            <a:gd name="adj2" fmla="val 24576"/>
          </a:avLst>
        </a:prstGeom>
        <a:noFill/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</xdr:row>
      <xdr:rowOff>123824</xdr:rowOff>
    </xdr:from>
    <xdr:to>
      <xdr:col>6</xdr:col>
      <xdr:colOff>171450</xdr:colOff>
      <xdr:row>5</xdr:row>
      <xdr:rowOff>200024</xdr:rowOff>
    </xdr:to>
    <xdr:sp macro="" textlink="">
      <xdr:nvSpPr>
        <xdr:cNvPr id="4" name="角丸四角形吹き出し 3"/>
        <xdr:cNvSpPr/>
      </xdr:nvSpPr>
      <xdr:spPr>
        <a:xfrm>
          <a:off x="66675" y="295274"/>
          <a:ext cx="1304925" cy="885825"/>
        </a:xfrm>
        <a:prstGeom prst="wedgeRoundRectCallout">
          <a:avLst>
            <a:gd name="adj1" fmla="val 66403"/>
            <a:gd name="adj2" fmla="val 16729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①対象となる従業員の氏名を入力してください。</a:t>
          </a:r>
        </a:p>
      </xdr:txBody>
    </xdr:sp>
    <xdr:clientData/>
  </xdr:twoCellAnchor>
  <xdr:twoCellAnchor>
    <xdr:from>
      <xdr:col>27</xdr:col>
      <xdr:colOff>28575</xdr:colOff>
      <xdr:row>0</xdr:row>
      <xdr:rowOff>95248</xdr:rowOff>
    </xdr:from>
    <xdr:to>
      <xdr:col>36</xdr:col>
      <xdr:colOff>133350</xdr:colOff>
      <xdr:row>4</xdr:row>
      <xdr:rowOff>9524</xdr:rowOff>
    </xdr:to>
    <xdr:sp macro="" textlink="">
      <xdr:nvSpPr>
        <xdr:cNvPr id="5" name="角丸四角形吹き出し 4"/>
        <xdr:cNvSpPr/>
      </xdr:nvSpPr>
      <xdr:spPr>
        <a:xfrm>
          <a:off x="5429250" y="95248"/>
          <a:ext cx="1905000" cy="666751"/>
        </a:xfrm>
        <a:prstGeom prst="wedgeRoundRectCallout">
          <a:avLst>
            <a:gd name="adj1" fmla="val -86871"/>
            <a:gd name="adj2" fmla="val 52090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②・③給与等の支給年と月を選択してください。</a:t>
          </a:r>
        </a:p>
      </xdr:txBody>
    </xdr:sp>
    <xdr:clientData/>
  </xdr:twoCellAnchor>
  <xdr:twoCellAnchor>
    <xdr:from>
      <xdr:col>0</xdr:col>
      <xdr:colOff>76200</xdr:colOff>
      <xdr:row>6</xdr:row>
      <xdr:rowOff>257176</xdr:rowOff>
    </xdr:from>
    <xdr:to>
      <xdr:col>18</xdr:col>
      <xdr:colOff>0</xdr:colOff>
      <xdr:row>9</xdr:row>
      <xdr:rowOff>85725</xdr:rowOff>
    </xdr:to>
    <xdr:sp macro="" textlink="">
      <xdr:nvSpPr>
        <xdr:cNvPr id="6" name="角丸四角形吹き出し 5"/>
        <xdr:cNvSpPr/>
      </xdr:nvSpPr>
      <xdr:spPr>
        <a:xfrm>
          <a:off x="76200" y="1476376"/>
          <a:ext cx="3524250" cy="628649"/>
        </a:xfrm>
        <a:prstGeom prst="wedgeRoundRectCallout">
          <a:avLst>
            <a:gd name="adj1" fmla="val 60393"/>
            <a:gd name="adj2" fmla="val -44844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④対象となる従業員の就労期間について、いずれか該当する期間に「○」を選択してください。</a:t>
          </a:r>
        </a:p>
      </xdr:txBody>
    </xdr:sp>
    <xdr:clientData/>
  </xdr:twoCellAnchor>
  <xdr:twoCellAnchor>
    <xdr:from>
      <xdr:col>7</xdr:col>
      <xdr:colOff>38098</xdr:colOff>
      <xdr:row>15</xdr:row>
      <xdr:rowOff>9524</xdr:rowOff>
    </xdr:from>
    <xdr:to>
      <xdr:col>12</xdr:col>
      <xdr:colOff>123824</xdr:colOff>
      <xdr:row>18</xdr:row>
      <xdr:rowOff>323850</xdr:rowOff>
    </xdr:to>
    <xdr:sp macro="" textlink="">
      <xdr:nvSpPr>
        <xdr:cNvPr id="7" name="角丸四角形吹き出し 6"/>
        <xdr:cNvSpPr/>
      </xdr:nvSpPr>
      <xdr:spPr>
        <a:xfrm>
          <a:off x="1438273" y="4448174"/>
          <a:ext cx="1085851" cy="1628776"/>
        </a:xfrm>
        <a:prstGeom prst="wedgeRoundRectCallout">
          <a:avLst>
            <a:gd name="adj1" fmla="val 160451"/>
            <a:gd name="adj2" fmla="val -110183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⑤実際に給与等から差し引いている金額を入力してください。</a:t>
          </a:r>
        </a:p>
      </xdr:txBody>
    </xdr:sp>
    <xdr:clientData/>
  </xdr:twoCellAnchor>
  <xdr:twoCellAnchor>
    <xdr:from>
      <xdr:col>19</xdr:col>
      <xdr:colOff>47626</xdr:colOff>
      <xdr:row>11</xdr:row>
      <xdr:rowOff>28575</xdr:rowOff>
    </xdr:from>
    <xdr:to>
      <xdr:col>20</xdr:col>
      <xdr:colOff>104775</xdr:colOff>
      <xdr:row>13</xdr:row>
      <xdr:rowOff>400050</xdr:rowOff>
    </xdr:to>
    <xdr:sp macro="" textlink="">
      <xdr:nvSpPr>
        <xdr:cNvPr id="8" name="左中かっこ 7"/>
        <xdr:cNvSpPr/>
      </xdr:nvSpPr>
      <xdr:spPr>
        <a:xfrm>
          <a:off x="3848101" y="2714625"/>
          <a:ext cx="257174" cy="1247775"/>
        </a:xfrm>
        <a:prstGeom prst="leftBrace">
          <a:avLst>
            <a:gd name="adj1" fmla="val 39602"/>
            <a:gd name="adj2" fmla="val 56829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28573</xdr:colOff>
      <xdr:row>11</xdr:row>
      <xdr:rowOff>38100</xdr:rowOff>
    </xdr:from>
    <xdr:to>
      <xdr:col>5</xdr:col>
      <xdr:colOff>123825</xdr:colOff>
      <xdr:row>14</xdr:row>
      <xdr:rowOff>133350</xdr:rowOff>
    </xdr:to>
    <xdr:sp macro="" textlink="">
      <xdr:nvSpPr>
        <xdr:cNvPr id="9" name="角丸四角形吹き出し 8"/>
        <xdr:cNvSpPr/>
      </xdr:nvSpPr>
      <xdr:spPr>
        <a:xfrm>
          <a:off x="28573" y="2724150"/>
          <a:ext cx="1095377" cy="1409700"/>
        </a:xfrm>
        <a:prstGeom prst="wedgeRoundRectCallout">
          <a:avLst>
            <a:gd name="adj1" fmla="val 316538"/>
            <a:gd name="adj2" fmla="val -63308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⑤手当等を含む給与等の全額を入力してください。</a:t>
          </a:r>
        </a:p>
      </xdr:txBody>
    </xdr:sp>
    <xdr:clientData/>
  </xdr:twoCellAnchor>
  <xdr:twoCellAnchor>
    <xdr:from>
      <xdr:col>25</xdr:col>
      <xdr:colOff>152400</xdr:colOff>
      <xdr:row>15</xdr:row>
      <xdr:rowOff>9524</xdr:rowOff>
    </xdr:from>
    <xdr:to>
      <xdr:col>31</xdr:col>
      <xdr:colOff>152399</xdr:colOff>
      <xdr:row>18</xdr:row>
      <xdr:rowOff>381000</xdr:rowOff>
    </xdr:to>
    <xdr:sp macro="" textlink="">
      <xdr:nvSpPr>
        <xdr:cNvPr id="10" name="角丸四角形吹き出し 9"/>
        <xdr:cNvSpPr/>
      </xdr:nvSpPr>
      <xdr:spPr>
        <a:xfrm>
          <a:off x="5153025" y="4448174"/>
          <a:ext cx="1200149" cy="1685926"/>
        </a:xfrm>
        <a:prstGeom prst="wedgeRoundRectCallout">
          <a:avLst>
            <a:gd name="adj1" fmla="val -118628"/>
            <a:gd name="adj2" fmla="val -59924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⑤本人のみの場合は「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」、扶養親族がいる場合は人数を入力してください。</a:t>
          </a:r>
        </a:p>
      </xdr:txBody>
    </xdr:sp>
    <xdr:clientData/>
  </xdr:twoCellAnchor>
  <xdr:twoCellAnchor>
    <xdr:from>
      <xdr:col>33</xdr:col>
      <xdr:colOff>47625</xdr:colOff>
      <xdr:row>10</xdr:row>
      <xdr:rowOff>85726</xdr:rowOff>
    </xdr:from>
    <xdr:to>
      <xdr:col>35</xdr:col>
      <xdr:colOff>104775</xdr:colOff>
      <xdr:row>21</xdr:row>
      <xdr:rowOff>104776</xdr:rowOff>
    </xdr:to>
    <xdr:sp macro="" textlink="">
      <xdr:nvSpPr>
        <xdr:cNvPr id="11" name="角丸四角形 10"/>
        <xdr:cNvSpPr/>
      </xdr:nvSpPr>
      <xdr:spPr>
        <a:xfrm>
          <a:off x="6648450" y="2333626"/>
          <a:ext cx="457200" cy="4648200"/>
        </a:xfrm>
        <a:prstGeom prst="roundRect">
          <a:avLst/>
        </a:prstGeom>
        <a:solidFill>
          <a:schemeClr val="accent1">
            <a:lumMod val="40000"/>
            <a:lumOff val="60000"/>
            <a:alpha val="6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自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動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計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算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38100</xdr:colOff>
      <xdr:row>18</xdr:row>
      <xdr:rowOff>352426</xdr:rowOff>
    </xdr:from>
    <xdr:to>
      <xdr:col>13</xdr:col>
      <xdr:colOff>142875</xdr:colOff>
      <xdr:row>21</xdr:row>
      <xdr:rowOff>161925</xdr:rowOff>
    </xdr:to>
    <xdr:sp macro="" textlink="">
      <xdr:nvSpPr>
        <xdr:cNvPr id="12" name="角丸四角形吹き出し 11"/>
        <xdr:cNvSpPr/>
      </xdr:nvSpPr>
      <xdr:spPr>
        <a:xfrm>
          <a:off x="1438275" y="6105526"/>
          <a:ext cx="1304925" cy="933449"/>
        </a:xfrm>
        <a:prstGeom prst="wedgeRoundRectCallout">
          <a:avLst>
            <a:gd name="adj1" fmla="val -44216"/>
            <a:gd name="adj2" fmla="val 102865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⑥納付（振込）予定日を選択してください。</a:t>
          </a:r>
        </a:p>
      </xdr:txBody>
    </xdr:sp>
    <xdr:clientData/>
  </xdr:twoCellAnchor>
  <xdr:twoCellAnchor>
    <xdr:from>
      <xdr:col>28</xdr:col>
      <xdr:colOff>28576</xdr:colOff>
      <xdr:row>26</xdr:row>
      <xdr:rowOff>152402</xdr:rowOff>
    </xdr:from>
    <xdr:to>
      <xdr:col>36</xdr:col>
      <xdr:colOff>123826</xdr:colOff>
      <xdr:row>30</xdr:row>
      <xdr:rowOff>9525</xdr:rowOff>
    </xdr:to>
    <xdr:sp macro="" textlink="">
      <xdr:nvSpPr>
        <xdr:cNvPr id="13" name="角丸四角形吹き出し 12"/>
        <xdr:cNvSpPr/>
      </xdr:nvSpPr>
      <xdr:spPr>
        <a:xfrm>
          <a:off x="5629276" y="7972427"/>
          <a:ext cx="1695450" cy="628648"/>
        </a:xfrm>
        <a:prstGeom prst="wedgeRoundRectCallout">
          <a:avLst>
            <a:gd name="adj1" fmla="val -6936"/>
            <a:gd name="adj2" fmla="val -96363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⑨こちらの金額を納入してください。</a:t>
          </a:r>
        </a:p>
      </xdr:txBody>
    </xdr:sp>
    <xdr:clientData/>
  </xdr:twoCellAnchor>
  <xdr:twoCellAnchor>
    <xdr:from>
      <xdr:col>19</xdr:col>
      <xdr:colOff>161925</xdr:colOff>
      <xdr:row>19</xdr:row>
      <xdr:rowOff>47625</xdr:rowOff>
    </xdr:from>
    <xdr:to>
      <xdr:col>33</xdr:col>
      <xdr:colOff>19050</xdr:colOff>
      <xdr:row>21</xdr:row>
      <xdr:rowOff>180977</xdr:rowOff>
    </xdr:to>
    <xdr:sp macro="" textlink="">
      <xdr:nvSpPr>
        <xdr:cNvPr id="14" name="角丸四角形吹き出し 13"/>
        <xdr:cNvSpPr/>
      </xdr:nvSpPr>
      <xdr:spPr>
        <a:xfrm>
          <a:off x="3962400" y="6238875"/>
          <a:ext cx="2657475" cy="819152"/>
        </a:xfrm>
        <a:prstGeom prst="wedgeRoundRectCallout">
          <a:avLst>
            <a:gd name="adj1" fmla="val -37942"/>
            <a:gd name="adj2" fmla="val 120665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⑦納付の際に振込等の手数料が必要な場合には、金額を入力してください。</a:t>
          </a:r>
        </a:p>
      </xdr:txBody>
    </xdr:sp>
    <xdr:clientData/>
  </xdr:twoCellAnchor>
  <xdr:twoCellAnchor>
    <xdr:from>
      <xdr:col>20</xdr:col>
      <xdr:colOff>133350</xdr:colOff>
      <xdr:row>31</xdr:row>
      <xdr:rowOff>142875</xdr:rowOff>
    </xdr:from>
    <xdr:to>
      <xdr:col>36</xdr:col>
      <xdr:colOff>95251</xdr:colOff>
      <xdr:row>35</xdr:row>
      <xdr:rowOff>9526</xdr:rowOff>
    </xdr:to>
    <xdr:sp macro="" textlink="">
      <xdr:nvSpPr>
        <xdr:cNvPr id="15" name="角丸四角形吹き出し 14"/>
        <xdr:cNvSpPr/>
      </xdr:nvSpPr>
      <xdr:spPr>
        <a:xfrm>
          <a:off x="4133850" y="8943975"/>
          <a:ext cx="3162301" cy="666751"/>
        </a:xfrm>
        <a:prstGeom prst="wedgeRoundRectCallout">
          <a:avLst>
            <a:gd name="adj1" fmla="val 9329"/>
            <a:gd name="adj2" fmla="val 123514"/>
            <a:gd name="adj3" fmla="val 16667"/>
          </a:avLst>
        </a:prstGeom>
        <a:solidFill>
          <a:schemeClr val="bg1"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⑧不明な点等、お問い合わせさせていただく場合がございますので、入力をお願いします。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3"/>
  <sheetViews>
    <sheetView tabSelected="1" view="pageBreakPreview" zoomScaleSheetLayoutView="100" workbookViewId="0">
      <selection activeCell="T13" sqref="T13:W13"/>
    </sheetView>
  </sheetViews>
  <sheetFormatPr defaultRowHeight="13.5" x14ac:dyDescent="0.4"/>
  <cols>
    <col min="1" max="1" width="2.625" style="1" customWidth="1"/>
    <col min="2" max="38" width="2.625" style="2" customWidth="1"/>
    <col min="39" max="86" width="2.625" style="2" hidden="1" customWidth="1"/>
    <col min="87" max="107" width="2.625" style="2" customWidth="1"/>
    <col min="108" max="256" width="9" style="2" customWidth="1"/>
    <col min="257" max="308" width="2.625" style="2" customWidth="1"/>
    <col min="309" max="512" width="9" style="2" customWidth="1"/>
    <col min="513" max="564" width="2.625" style="2" customWidth="1"/>
    <col min="565" max="768" width="9" style="2" customWidth="1"/>
    <col min="769" max="820" width="2.625" style="2" customWidth="1"/>
    <col min="821" max="1024" width="9" style="2" customWidth="1"/>
    <col min="1025" max="1076" width="2.625" style="2" customWidth="1"/>
    <col min="1077" max="1280" width="9" style="2" customWidth="1"/>
    <col min="1281" max="1332" width="2.625" style="2" customWidth="1"/>
    <col min="1333" max="1536" width="9" style="2" customWidth="1"/>
    <col min="1537" max="1588" width="2.625" style="2" customWidth="1"/>
    <col min="1589" max="1792" width="9" style="2" customWidth="1"/>
    <col min="1793" max="1844" width="2.625" style="2" customWidth="1"/>
    <col min="1845" max="2048" width="9" style="2" customWidth="1"/>
    <col min="2049" max="2100" width="2.625" style="2" customWidth="1"/>
    <col min="2101" max="2304" width="9" style="2" customWidth="1"/>
    <col min="2305" max="2356" width="2.625" style="2" customWidth="1"/>
    <col min="2357" max="2560" width="9" style="2" customWidth="1"/>
    <col min="2561" max="2612" width="2.625" style="2" customWidth="1"/>
    <col min="2613" max="2816" width="9" style="2" customWidth="1"/>
    <col min="2817" max="2868" width="2.625" style="2" customWidth="1"/>
    <col min="2869" max="3072" width="9" style="2" customWidth="1"/>
    <col min="3073" max="3124" width="2.625" style="2" customWidth="1"/>
    <col min="3125" max="3328" width="9" style="2" customWidth="1"/>
    <col min="3329" max="3380" width="2.625" style="2" customWidth="1"/>
    <col min="3381" max="3584" width="9" style="2" customWidth="1"/>
    <col min="3585" max="3636" width="2.625" style="2" customWidth="1"/>
    <col min="3637" max="3840" width="9" style="2" customWidth="1"/>
    <col min="3841" max="3892" width="2.625" style="2" customWidth="1"/>
    <col min="3893" max="4096" width="9" style="2" customWidth="1"/>
    <col min="4097" max="4148" width="2.625" style="2" customWidth="1"/>
    <col min="4149" max="4352" width="9" style="2" customWidth="1"/>
    <col min="4353" max="4404" width="2.625" style="2" customWidth="1"/>
    <col min="4405" max="4608" width="9" style="2" customWidth="1"/>
    <col min="4609" max="4660" width="2.625" style="2" customWidth="1"/>
    <col min="4661" max="4864" width="9" style="2" customWidth="1"/>
    <col min="4865" max="4916" width="2.625" style="2" customWidth="1"/>
    <col min="4917" max="5120" width="9" style="2" customWidth="1"/>
    <col min="5121" max="5172" width="2.625" style="2" customWidth="1"/>
    <col min="5173" max="5376" width="9" style="2" customWidth="1"/>
    <col min="5377" max="5428" width="2.625" style="2" customWidth="1"/>
    <col min="5429" max="5632" width="9" style="2" customWidth="1"/>
    <col min="5633" max="5684" width="2.625" style="2" customWidth="1"/>
    <col min="5685" max="5888" width="9" style="2" customWidth="1"/>
    <col min="5889" max="5940" width="2.625" style="2" customWidth="1"/>
    <col min="5941" max="6144" width="9" style="2" customWidth="1"/>
    <col min="6145" max="6196" width="2.625" style="2" customWidth="1"/>
    <col min="6197" max="6400" width="9" style="2" customWidth="1"/>
    <col min="6401" max="6452" width="2.625" style="2" customWidth="1"/>
    <col min="6453" max="6656" width="9" style="2" customWidth="1"/>
    <col min="6657" max="6708" width="2.625" style="2" customWidth="1"/>
    <col min="6709" max="6912" width="9" style="2" customWidth="1"/>
    <col min="6913" max="6964" width="2.625" style="2" customWidth="1"/>
    <col min="6965" max="7168" width="9" style="2" customWidth="1"/>
    <col min="7169" max="7220" width="2.625" style="2" customWidth="1"/>
    <col min="7221" max="7424" width="9" style="2" customWidth="1"/>
    <col min="7425" max="7476" width="2.625" style="2" customWidth="1"/>
    <col min="7477" max="7680" width="9" style="2" customWidth="1"/>
    <col min="7681" max="7732" width="2.625" style="2" customWidth="1"/>
    <col min="7733" max="7936" width="9" style="2" customWidth="1"/>
    <col min="7937" max="7988" width="2.625" style="2" customWidth="1"/>
    <col min="7989" max="8192" width="9" style="2" customWidth="1"/>
    <col min="8193" max="8244" width="2.625" style="2" customWidth="1"/>
    <col min="8245" max="8448" width="9" style="2" customWidth="1"/>
    <col min="8449" max="8500" width="2.625" style="2" customWidth="1"/>
    <col min="8501" max="8704" width="9" style="2" customWidth="1"/>
    <col min="8705" max="8756" width="2.625" style="2" customWidth="1"/>
    <col min="8757" max="8960" width="9" style="2" customWidth="1"/>
    <col min="8961" max="9012" width="2.625" style="2" customWidth="1"/>
    <col min="9013" max="9216" width="9" style="2" customWidth="1"/>
    <col min="9217" max="9268" width="2.625" style="2" customWidth="1"/>
    <col min="9269" max="9472" width="9" style="2" customWidth="1"/>
    <col min="9473" max="9524" width="2.625" style="2" customWidth="1"/>
    <col min="9525" max="9728" width="9" style="2" customWidth="1"/>
    <col min="9729" max="9780" width="2.625" style="2" customWidth="1"/>
    <col min="9781" max="9984" width="9" style="2" customWidth="1"/>
    <col min="9985" max="10036" width="2.625" style="2" customWidth="1"/>
    <col min="10037" max="10240" width="9" style="2" customWidth="1"/>
    <col min="10241" max="10292" width="2.625" style="2" customWidth="1"/>
    <col min="10293" max="10496" width="9" style="2" customWidth="1"/>
    <col min="10497" max="10548" width="2.625" style="2" customWidth="1"/>
    <col min="10549" max="10752" width="9" style="2" customWidth="1"/>
    <col min="10753" max="10804" width="2.625" style="2" customWidth="1"/>
    <col min="10805" max="11008" width="9" style="2" customWidth="1"/>
    <col min="11009" max="11060" width="2.625" style="2" customWidth="1"/>
    <col min="11061" max="11264" width="9" style="2" customWidth="1"/>
    <col min="11265" max="11316" width="2.625" style="2" customWidth="1"/>
    <col min="11317" max="11520" width="9" style="2" customWidth="1"/>
    <col min="11521" max="11572" width="2.625" style="2" customWidth="1"/>
    <col min="11573" max="11776" width="9" style="2" customWidth="1"/>
    <col min="11777" max="11828" width="2.625" style="2" customWidth="1"/>
    <col min="11829" max="12032" width="9" style="2" customWidth="1"/>
    <col min="12033" max="12084" width="2.625" style="2" customWidth="1"/>
    <col min="12085" max="12288" width="9" style="2" customWidth="1"/>
    <col min="12289" max="12340" width="2.625" style="2" customWidth="1"/>
    <col min="12341" max="12544" width="9" style="2" customWidth="1"/>
    <col min="12545" max="12596" width="2.625" style="2" customWidth="1"/>
    <col min="12597" max="12800" width="9" style="2" customWidth="1"/>
    <col min="12801" max="12852" width="2.625" style="2" customWidth="1"/>
    <col min="12853" max="13056" width="9" style="2" customWidth="1"/>
    <col min="13057" max="13108" width="2.625" style="2" customWidth="1"/>
    <col min="13109" max="13312" width="9" style="2" customWidth="1"/>
    <col min="13313" max="13364" width="2.625" style="2" customWidth="1"/>
    <col min="13365" max="13568" width="9" style="2" customWidth="1"/>
    <col min="13569" max="13620" width="2.625" style="2" customWidth="1"/>
    <col min="13621" max="13824" width="9" style="2" customWidth="1"/>
    <col min="13825" max="13876" width="2.625" style="2" customWidth="1"/>
    <col min="13877" max="14080" width="9" style="2" customWidth="1"/>
    <col min="14081" max="14132" width="2.625" style="2" customWidth="1"/>
    <col min="14133" max="14336" width="9" style="2" customWidth="1"/>
    <col min="14337" max="14388" width="2.625" style="2" customWidth="1"/>
    <col min="14389" max="14592" width="9" style="2" customWidth="1"/>
    <col min="14593" max="14644" width="2.625" style="2" customWidth="1"/>
    <col min="14645" max="14848" width="9" style="2" customWidth="1"/>
    <col min="14849" max="14900" width="2.625" style="2" customWidth="1"/>
    <col min="14901" max="15104" width="9" style="2" customWidth="1"/>
    <col min="15105" max="15156" width="2.625" style="2" customWidth="1"/>
    <col min="15157" max="15360" width="9" style="2" customWidth="1"/>
    <col min="15361" max="15412" width="2.625" style="2" customWidth="1"/>
    <col min="15413" max="15616" width="9" style="2" customWidth="1"/>
    <col min="15617" max="15668" width="2.625" style="2" customWidth="1"/>
    <col min="15669" max="15872" width="9" style="2" customWidth="1"/>
    <col min="15873" max="15924" width="2.625" style="2" customWidth="1"/>
    <col min="15925" max="16128" width="9" style="2" customWidth="1"/>
    <col min="16129" max="16180" width="2.625" style="2" customWidth="1"/>
    <col min="16181" max="16384" width="9" style="2" customWidth="1"/>
  </cols>
  <sheetData>
    <row r="1" spans="1:85" s="3" customFormat="1" ht="13.5" customHeight="1" x14ac:dyDescent="0.4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29"/>
    </row>
    <row r="2" spans="1:85" s="3" customFormat="1" ht="13.5" customHeight="1" x14ac:dyDescent="0.4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29"/>
    </row>
    <row r="3" spans="1:85" s="3" customFormat="1" ht="13.5" customHeight="1" x14ac:dyDescent="0.4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85" ht="18.75" customHeight="1" x14ac:dyDescent="0.15">
      <c r="A4" s="6"/>
      <c r="B4" s="6"/>
      <c r="C4" s="6"/>
      <c r="D4" s="6"/>
      <c r="E4" s="6"/>
      <c r="F4" s="6"/>
      <c r="G4" s="6"/>
      <c r="H4" s="6"/>
      <c r="I4" s="17" t="str">
        <f>IF(I5="","①滞納者の氏名","")</f>
        <v>①滞納者の氏名</v>
      </c>
      <c r="J4" s="6"/>
      <c r="K4" s="6"/>
      <c r="L4" s="6"/>
      <c r="M4" s="6"/>
      <c r="N4" s="6"/>
      <c r="O4" s="6"/>
      <c r="P4" s="6"/>
      <c r="Q4" s="6"/>
      <c r="R4" s="6"/>
      <c r="S4" s="17" t="str">
        <f>IF(S5="","②支給年","")</f>
        <v>②支給年</v>
      </c>
      <c r="T4" s="6"/>
      <c r="U4" s="6"/>
      <c r="V4" s="17" t="str">
        <f>IF(V5="","③支給月","")</f>
        <v>③支給月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4"/>
      <c r="AM4" s="4">
        <v>4</v>
      </c>
      <c r="AN4" s="4">
        <v>5</v>
      </c>
      <c r="AO4" s="4">
        <v>6</v>
      </c>
      <c r="AP4" s="4">
        <v>7</v>
      </c>
      <c r="AQ4" s="4">
        <v>8</v>
      </c>
      <c r="AR4" s="4">
        <v>9</v>
      </c>
      <c r="AS4" s="4">
        <v>10</v>
      </c>
      <c r="AT4" s="4">
        <v>11</v>
      </c>
      <c r="AU4" s="4">
        <v>12</v>
      </c>
      <c r="AV4" s="2">
        <v>13</v>
      </c>
      <c r="AW4" s="2">
        <v>14</v>
      </c>
      <c r="AX4" s="2">
        <v>15</v>
      </c>
      <c r="AY4" s="2">
        <v>16</v>
      </c>
      <c r="AZ4" s="2">
        <v>17</v>
      </c>
      <c r="BA4" s="2">
        <v>18</v>
      </c>
      <c r="BB4" s="2">
        <v>19</v>
      </c>
      <c r="BC4" s="2">
        <v>20</v>
      </c>
      <c r="BD4" s="2">
        <v>21</v>
      </c>
      <c r="BE4" s="2">
        <v>22</v>
      </c>
      <c r="BF4" s="2">
        <v>23</v>
      </c>
      <c r="BG4" s="2">
        <v>24</v>
      </c>
      <c r="BH4" s="2">
        <v>25</v>
      </c>
      <c r="BI4" s="2">
        <v>26</v>
      </c>
      <c r="BJ4" s="2">
        <v>27</v>
      </c>
      <c r="BK4" s="2">
        <v>28</v>
      </c>
      <c r="BL4" s="2">
        <v>29</v>
      </c>
      <c r="BM4" s="2">
        <v>30</v>
      </c>
      <c r="BN4" s="2">
        <v>31</v>
      </c>
      <c r="BO4" s="2">
        <v>32</v>
      </c>
      <c r="BP4" s="2">
        <v>33</v>
      </c>
      <c r="BQ4" s="2">
        <v>34</v>
      </c>
      <c r="BR4" s="2">
        <v>35</v>
      </c>
      <c r="BS4" s="2">
        <v>36</v>
      </c>
      <c r="BT4" s="2">
        <v>37</v>
      </c>
      <c r="BU4" s="2">
        <v>38</v>
      </c>
      <c r="BV4" s="2">
        <v>39</v>
      </c>
      <c r="BW4" s="2">
        <v>40</v>
      </c>
      <c r="BX4" s="2">
        <v>41</v>
      </c>
      <c r="BY4" s="2">
        <v>42</v>
      </c>
      <c r="BZ4" s="2">
        <v>43</v>
      </c>
      <c r="CA4" s="2">
        <v>44</v>
      </c>
      <c r="CB4" s="2">
        <v>45</v>
      </c>
      <c r="CC4" s="2">
        <v>46</v>
      </c>
      <c r="CD4" s="2">
        <v>47</v>
      </c>
      <c r="CE4" s="2">
        <v>48</v>
      </c>
      <c r="CF4" s="2">
        <v>49</v>
      </c>
      <c r="CG4" s="2">
        <v>50</v>
      </c>
    </row>
    <row r="5" spans="1:85" ht="18" customHeight="1" x14ac:dyDescent="0.4">
      <c r="A5" s="2"/>
      <c r="I5" s="80"/>
      <c r="J5" s="81"/>
      <c r="K5" s="81"/>
      <c r="L5" s="81"/>
      <c r="M5" s="81"/>
      <c r="N5" s="81"/>
      <c r="O5" s="82" t="s">
        <v>4</v>
      </c>
      <c r="P5" s="82"/>
      <c r="Q5" s="82" t="s">
        <v>3</v>
      </c>
      <c r="R5" s="82"/>
      <c r="S5" s="83"/>
      <c r="T5" s="83"/>
      <c r="U5" s="16" t="s">
        <v>5</v>
      </c>
      <c r="V5" s="83"/>
      <c r="W5" s="83"/>
      <c r="X5" s="26" t="s">
        <v>6</v>
      </c>
      <c r="Y5" s="93" t="s">
        <v>1</v>
      </c>
      <c r="Z5" s="93"/>
      <c r="AA5" s="93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4"/>
      <c r="AM5" s="4">
        <v>1</v>
      </c>
      <c r="AN5" s="4">
        <v>2</v>
      </c>
      <c r="AO5" s="4">
        <v>3</v>
      </c>
      <c r="AP5" s="4">
        <v>4</v>
      </c>
      <c r="AQ5" s="4">
        <v>5</v>
      </c>
      <c r="AR5" s="4">
        <v>6</v>
      </c>
      <c r="AS5" s="4">
        <v>7</v>
      </c>
      <c r="AT5" s="4">
        <v>8</v>
      </c>
      <c r="AU5" s="4">
        <v>9</v>
      </c>
      <c r="AV5" s="4">
        <v>10</v>
      </c>
      <c r="AW5" s="4">
        <v>11</v>
      </c>
      <c r="AX5" s="4">
        <v>12</v>
      </c>
    </row>
    <row r="6" spans="1:85" ht="18.75" customHeight="1" x14ac:dyDescent="0.15">
      <c r="U6" s="22" t="str">
        <f>IF(U7="",IF(U8="","④いずれかの就労期間を選択してください。",""),"")</f>
        <v>④いずれかの就労期間を選択してください。</v>
      </c>
      <c r="AL6" s="4"/>
      <c r="AM6" s="4">
        <v>1</v>
      </c>
      <c r="AN6" s="4">
        <v>2</v>
      </c>
      <c r="AO6" s="4">
        <v>3</v>
      </c>
      <c r="AP6" s="4">
        <v>4</v>
      </c>
      <c r="AQ6" s="4">
        <v>5</v>
      </c>
      <c r="AR6" s="4">
        <v>6</v>
      </c>
      <c r="AS6" s="4">
        <v>7</v>
      </c>
      <c r="AT6" s="4">
        <v>8</v>
      </c>
      <c r="AU6" s="4">
        <v>9</v>
      </c>
      <c r="AV6" s="4">
        <v>10</v>
      </c>
      <c r="AW6" s="4">
        <v>11</v>
      </c>
      <c r="AX6" s="4">
        <v>12</v>
      </c>
      <c r="AY6" s="4">
        <v>13</v>
      </c>
      <c r="AZ6" s="4">
        <v>14</v>
      </c>
      <c r="BA6" s="4">
        <v>15</v>
      </c>
      <c r="BB6" s="4">
        <v>16</v>
      </c>
      <c r="BC6" s="4">
        <v>17</v>
      </c>
      <c r="BD6" s="4">
        <v>18</v>
      </c>
      <c r="BE6" s="4">
        <v>19</v>
      </c>
      <c r="BF6" s="4">
        <v>20</v>
      </c>
      <c r="BG6" s="4">
        <v>21</v>
      </c>
      <c r="BH6" s="4">
        <v>22</v>
      </c>
      <c r="BI6" s="4">
        <v>23</v>
      </c>
      <c r="BJ6" s="4">
        <v>24</v>
      </c>
      <c r="BK6" s="4">
        <v>25</v>
      </c>
      <c r="BL6" s="4">
        <v>26</v>
      </c>
      <c r="BM6" s="4">
        <v>27</v>
      </c>
      <c r="BN6" s="4">
        <v>28</v>
      </c>
      <c r="BO6" s="4">
        <v>29</v>
      </c>
      <c r="BP6" s="4">
        <v>30</v>
      </c>
      <c r="BQ6" s="4">
        <v>31</v>
      </c>
    </row>
    <row r="7" spans="1:85" s="4" customFormat="1" ht="22.5" customHeight="1" x14ac:dyDescent="0.4">
      <c r="A7" s="7"/>
      <c r="B7" s="116" t="str">
        <f>IF(I5="","",I5)</f>
        <v/>
      </c>
      <c r="C7" s="116"/>
      <c r="D7" s="116"/>
      <c r="E7" s="116"/>
      <c r="F7" s="116"/>
      <c r="G7" s="116"/>
      <c r="H7" s="117" t="s">
        <v>46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8"/>
      <c r="U7" s="94"/>
      <c r="V7" s="94"/>
      <c r="W7" s="100" t="s">
        <v>36</v>
      </c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2"/>
      <c r="AK7" s="12"/>
      <c r="AM7" s="4" t="s">
        <v>34</v>
      </c>
    </row>
    <row r="8" spans="1:85" s="4" customFormat="1" ht="22.5" customHeight="1" x14ac:dyDescent="0.4">
      <c r="A8" s="8"/>
      <c r="J8" s="18"/>
      <c r="K8" s="18"/>
      <c r="L8" s="18"/>
      <c r="M8" s="18"/>
      <c r="N8" s="18"/>
      <c r="R8" s="20"/>
      <c r="S8" s="20"/>
      <c r="T8" s="20"/>
      <c r="U8" s="94"/>
      <c r="V8" s="94"/>
      <c r="W8" s="100" t="s">
        <v>25</v>
      </c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2"/>
      <c r="AK8" s="12"/>
      <c r="AM8" s="4" t="str">
        <f>IF(OR(U7="〇",U8="〇"),"〇","")</f>
        <v/>
      </c>
    </row>
    <row r="9" spans="1:85" s="4" customFormat="1" ht="18" customHeight="1" x14ac:dyDescent="0.15">
      <c r="A9" s="8"/>
      <c r="J9" s="18"/>
      <c r="K9" s="18"/>
      <c r="L9" s="18"/>
      <c r="M9" s="18"/>
      <c r="N9" s="18"/>
      <c r="O9" s="18"/>
      <c r="P9" s="18"/>
      <c r="Q9" s="18"/>
      <c r="R9" s="18"/>
      <c r="S9" s="18"/>
      <c r="T9" s="17" t="str">
        <f>IF(T11="","⑤実際の金額を入力してください。","")</f>
        <v>⑤実際の金額を入力してください。</v>
      </c>
      <c r="U9" s="23"/>
      <c r="V9" s="18"/>
      <c r="W9" s="18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85" s="4" customFormat="1" ht="18" customHeight="1" thickBot="1" x14ac:dyDescent="0.2">
      <c r="A10" s="8"/>
      <c r="T10" s="95" t="s">
        <v>53</v>
      </c>
      <c r="U10" s="95"/>
      <c r="V10" s="95"/>
      <c r="W10" s="95"/>
      <c r="X10" s="96"/>
      <c r="Y10" s="97" t="s">
        <v>35</v>
      </c>
      <c r="Z10" s="98"/>
      <c r="AA10" s="98"/>
      <c r="AB10" s="98"/>
      <c r="AC10" s="98"/>
      <c r="AD10" s="98"/>
      <c r="AE10" s="98"/>
      <c r="AF10" s="99"/>
      <c r="AG10" s="84" t="s">
        <v>10</v>
      </c>
      <c r="AH10" s="85"/>
      <c r="AI10" s="85"/>
      <c r="AJ10" s="85"/>
      <c r="AK10" s="85"/>
    </row>
    <row r="11" spans="1:85" s="4" customFormat="1" ht="35.1" customHeight="1" thickBot="1" x14ac:dyDescent="0.45">
      <c r="A11" s="127" t="s">
        <v>58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9"/>
      <c r="T11" s="86"/>
      <c r="U11" s="86"/>
      <c r="V11" s="86"/>
      <c r="W11" s="87"/>
      <c r="X11" s="36" t="s">
        <v>9</v>
      </c>
      <c r="Y11" s="88" t="s">
        <v>37</v>
      </c>
      <c r="Z11" s="89"/>
      <c r="AA11" s="89"/>
      <c r="AB11" s="89"/>
      <c r="AC11" s="89"/>
      <c r="AD11" s="89"/>
      <c r="AE11" s="89"/>
      <c r="AF11" s="90"/>
      <c r="AG11" s="91" t="str">
        <f>IF($U$7="〇",ROUNDDOWN(T11,-3),IF($U$8="〇",ROUNDDOWN(T11,-2),""))</f>
        <v/>
      </c>
      <c r="AH11" s="91"/>
      <c r="AI11" s="91"/>
      <c r="AJ11" s="92"/>
      <c r="AK11" s="38" t="s">
        <v>9</v>
      </c>
    </row>
    <row r="12" spans="1:85" s="4" customFormat="1" ht="35.1" customHeight="1" thickBot="1" x14ac:dyDescent="0.45">
      <c r="A12" s="172" t="s">
        <v>59</v>
      </c>
      <c r="B12" s="173"/>
      <c r="C12" s="173"/>
      <c r="D12" s="173"/>
      <c r="E12" s="174"/>
      <c r="F12" s="97" t="s">
        <v>12</v>
      </c>
      <c r="G12" s="99"/>
      <c r="H12" s="103" t="s">
        <v>14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86"/>
      <c r="U12" s="86"/>
      <c r="V12" s="86"/>
      <c r="W12" s="87"/>
      <c r="X12" s="37" t="s">
        <v>9</v>
      </c>
      <c r="Y12" s="88" t="s">
        <v>15</v>
      </c>
      <c r="Z12" s="89"/>
      <c r="AA12" s="89"/>
      <c r="AB12" s="89"/>
      <c r="AC12" s="89"/>
      <c r="AD12" s="89"/>
      <c r="AE12" s="89"/>
      <c r="AF12" s="90"/>
      <c r="AG12" s="91" t="str">
        <f>IF($U$7="〇",ROUNDUP(T12,-3),IF($U$8="〇",ROUNDUP(T12,-2),""))</f>
        <v/>
      </c>
      <c r="AH12" s="91"/>
      <c r="AI12" s="91"/>
      <c r="AJ12" s="92"/>
      <c r="AK12" s="39" t="s">
        <v>9</v>
      </c>
    </row>
    <row r="13" spans="1:85" s="4" customFormat="1" ht="35.1" customHeight="1" thickBot="1" x14ac:dyDescent="0.45">
      <c r="A13" s="175"/>
      <c r="B13" s="176"/>
      <c r="C13" s="176"/>
      <c r="D13" s="176"/>
      <c r="E13" s="177"/>
      <c r="F13" s="90" t="s">
        <v>16</v>
      </c>
      <c r="G13" s="99"/>
      <c r="H13" s="103" t="s">
        <v>17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4"/>
      <c r="T13" s="86"/>
      <c r="U13" s="86"/>
      <c r="V13" s="86"/>
      <c r="W13" s="87"/>
      <c r="X13" s="37" t="s">
        <v>9</v>
      </c>
      <c r="Y13" s="88" t="s">
        <v>15</v>
      </c>
      <c r="Z13" s="89"/>
      <c r="AA13" s="89"/>
      <c r="AB13" s="89"/>
      <c r="AC13" s="89"/>
      <c r="AD13" s="89"/>
      <c r="AE13" s="89"/>
      <c r="AF13" s="90"/>
      <c r="AG13" s="91" t="str">
        <f>IF($U$7="〇",ROUNDUP(T13,-3),IF($U$8="〇",ROUNDUP(T13,-2),""))</f>
        <v/>
      </c>
      <c r="AH13" s="91"/>
      <c r="AI13" s="91"/>
      <c r="AJ13" s="92"/>
      <c r="AK13" s="39" t="s">
        <v>9</v>
      </c>
    </row>
    <row r="14" spans="1:85" s="4" customFormat="1" ht="35.1" customHeight="1" thickBot="1" x14ac:dyDescent="0.45">
      <c r="A14" s="175"/>
      <c r="B14" s="176"/>
      <c r="C14" s="176"/>
      <c r="D14" s="176"/>
      <c r="E14" s="177"/>
      <c r="F14" s="90" t="s">
        <v>18</v>
      </c>
      <c r="G14" s="99"/>
      <c r="H14" s="103" t="s">
        <v>8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86"/>
      <c r="U14" s="86"/>
      <c r="V14" s="86"/>
      <c r="W14" s="87"/>
      <c r="X14" s="37" t="s">
        <v>9</v>
      </c>
      <c r="Y14" s="88" t="s">
        <v>15</v>
      </c>
      <c r="Z14" s="89"/>
      <c r="AA14" s="89"/>
      <c r="AB14" s="89"/>
      <c r="AC14" s="89"/>
      <c r="AD14" s="89"/>
      <c r="AE14" s="89"/>
      <c r="AF14" s="90"/>
      <c r="AG14" s="91" t="str">
        <f>IF($U$7="〇",ROUNDUP(T14,-3),IF($U$8="〇",ROUNDUP(T14,-2),""))</f>
        <v/>
      </c>
      <c r="AH14" s="91"/>
      <c r="AI14" s="91"/>
      <c r="AJ14" s="92"/>
      <c r="AK14" s="39" t="s">
        <v>9</v>
      </c>
    </row>
    <row r="15" spans="1:85" s="4" customFormat="1" ht="35.1" customHeight="1" thickBot="1" x14ac:dyDescent="0.45">
      <c r="A15" s="175"/>
      <c r="B15" s="176"/>
      <c r="C15" s="176"/>
      <c r="D15" s="176"/>
      <c r="E15" s="177"/>
      <c r="F15" s="90" t="s">
        <v>19</v>
      </c>
      <c r="G15" s="99"/>
      <c r="H15" s="105" t="s">
        <v>48</v>
      </c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86"/>
      <c r="U15" s="86"/>
      <c r="V15" s="86"/>
      <c r="W15" s="87"/>
      <c r="X15" s="37" t="s">
        <v>47</v>
      </c>
      <c r="Y15" s="88" t="s">
        <v>49</v>
      </c>
      <c r="Z15" s="89"/>
      <c r="AA15" s="89"/>
      <c r="AB15" s="89"/>
      <c r="AC15" s="89"/>
      <c r="AD15" s="89"/>
      <c r="AE15" s="89"/>
      <c r="AF15" s="90"/>
      <c r="AG15" s="91" t="str">
        <f>IF($U$7="〇",(107000+T15*48000),IF($U$8="〇",(107000+T15*48000),""))</f>
        <v/>
      </c>
      <c r="AH15" s="91"/>
      <c r="AI15" s="91"/>
      <c r="AJ15" s="92"/>
      <c r="AK15" s="39" t="s">
        <v>9</v>
      </c>
    </row>
    <row r="16" spans="1:85" s="4" customFormat="1" ht="35.1" customHeight="1" thickBot="1" x14ac:dyDescent="0.45">
      <c r="A16" s="175"/>
      <c r="B16" s="176"/>
      <c r="C16" s="176"/>
      <c r="D16" s="176"/>
      <c r="E16" s="177"/>
      <c r="F16" s="90" t="s">
        <v>20</v>
      </c>
      <c r="G16" s="99"/>
      <c r="H16" s="106" t="s">
        <v>57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8"/>
      <c r="AG16" s="91" t="str">
        <f>IF(AG11="","",(AG11-(AG12+AG13+AG14+AG15))*0.2)</f>
        <v/>
      </c>
      <c r="AH16" s="91"/>
      <c r="AI16" s="91"/>
      <c r="AJ16" s="92"/>
      <c r="AK16" s="39" t="s">
        <v>9</v>
      </c>
    </row>
    <row r="17" spans="1:50" s="4" customFormat="1" ht="35.1" customHeight="1" thickBot="1" x14ac:dyDescent="0.45">
      <c r="A17" s="175"/>
      <c r="B17" s="176"/>
      <c r="C17" s="176"/>
      <c r="D17" s="176"/>
      <c r="E17" s="177"/>
      <c r="F17" s="90" t="s">
        <v>13</v>
      </c>
      <c r="G17" s="99"/>
      <c r="H17" s="90" t="s">
        <v>2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109"/>
      <c r="AG17" s="91" t="str">
        <f>IF(AG16="","",ROUNDUP(AG16,-3))</f>
        <v/>
      </c>
      <c r="AH17" s="91"/>
      <c r="AI17" s="91"/>
      <c r="AJ17" s="92"/>
      <c r="AK17" s="39" t="s">
        <v>9</v>
      </c>
    </row>
    <row r="18" spans="1:50" s="4" customFormat="1" ht="35.1" customHeight="1" thickBot="1" x14ac:dyDescent="0.45">
      <c r="A18" s="175"/>
      <c r="B18" s="176"/>
      <c r="C18" s="176"/>
      <c r="D18" s="176"/>
      <c r="E18" s="177"/>
      <c r="F18" s="90" t="s">
        <v>21</v>
      </c>
      <c r="G18" s="99"/>
      <c r="H18" s="90" t="s">
        <v>7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109"/>
      <c r="AG18" s="91" t="str">
        <f>IF(AG15="","",AG15*2)</f>
        <v/>
      </c>
      <c r="AH18" s="91"/>
      <c r="AI18" s="91"/>
      <c r="AJ18" s="92"/>
      <c r="AK18" s="39" t="s">
        <v>9</v>
      </c>
    </row>
    <row r="19" spans="1:50" s="4" customFormat="1" ht="35.1" customHeight="1" thickBot="1" x14ac:dyDescent="0.45">
      <c r="A19" s="175"/>
      <c r="B19" s="176"/>
      <c r="C19" s="176"/>
      <c r="D19" s="176"/>
      <c r="E19" s="177"/>
      <c r="F19" s="90" t="s">
        <v>22</v>
      </c>
      <c r="G19" s="99"/>
      <c r="H19" s="90" t="s">
        <v>26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109"/>
      <c r="AG19" s="91" t="str">
        <f>IF(AG17="","",IF(AG17&gt;AG18,AG18,AG17))</f>
        <v/>
      </c>
      <c r="AH19" s="91"/>
      <c r="AI19" s="91"/>
      <c r="AJ19" s="92"/>
      <c r="AK19" s="39" t="s">
        <v>9</v>
      </c>
    </row>
    <row r="20" spans="1:50" s="4" customFormat="1" ht="35.1" customHeight="1" thickBot="1" x14ac:dyDescent="0.45">
      <c r="A20" s="178"/>
      <c r="B20" s="179"/>
      <c r="C20" s="179"/>
      <c r="D20" s="179"/>
      <c r="E20" s="180"/>
      <c r="F20" s="90" t="s">
        <v>27</v>
      </c>
      <c r="G20" s="99"/>
      <c r="H20" s="90" t="s">
        <v>61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109"/>
      <c r="AG20" s="92" t="str">
        <f>IF(AG19="","",AG12+AG13+AG14+AG15+AG19)</f>
        <v/>
      </c>
      <c r="AH20" s="110"/>
      <c r="AI20" s="110"/>
      <c r="AJ20" s="110"/>
      <c r="AK20" s="39" t="s">
        <v>9</v>
      </c>
    </row>
    <row r="21" spans="1:50" s="4" customFormat="1" ht="19.5" customHeight="1" x14ac:dyDescent="0.4">
      <c r="A21" s="130" t="s">
        <v>60</v>
      </c>
      <c r="B21" s="131"/>
      <c r="C21" s="131"/>
      <c r="D21" s="131"/>
      <c r="E21" s="131"/>
      <c r="F21" s="131"/>
      <c r="G21" s="132"/>
      <c r="H21" s="113" t="s">
        <v>62</v>
      </c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36" t="str">
        <f>IF(AG11="","",IF(AG11-AG20&lt;0,"0",AG11-AG20))</f>
        <v/>
      </c>
      <c r="AH21" s="137"/>
      <c r="AI21" s="137"/>
      <c r="AJ21" s="137"/>
      <c r="AK21" s="140" t="str">
        <f>IF(AG21="差押え可能額無し","","円")</f>
        <v>円</v>
      </c>
    </row>
    <row r="22" spans="1:50" s="4" customFormat="1" ht="19.5" customHeight="1" thickBot="1" x14ac:dyDescent="0.45">
      <c r="A22" s="133"/>
      <c r="B22" s="134"/>
      <c r="C22" s="134"/>
      <c r="D22" s="134"/>
      <c r="E22" s="134"/>
      <c r="F22" s="134"/>
      <c r="G22" s="135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8"/>
      <c r="AG22" s="138"/>
      <c r="AH22" s="139"/>
      <c r="AI22" s="139"/>
      <c r="AJ22" s="139"/>
      <c r="AK22" s="141"/>
    </row>
    <row r="23" spans="1:50" s="4" customFormat="1" ht="13.5" customHeight="1" x14ac:dyDescent="0.4">
      <c r="A23" s="165" t="str">
        <f>IF(OR(J25="",M25=""),"⑥差押金額の納入予定日を入力ください。","")</f>
        <v>⑥差押金額の納入予定日を入力ください。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8"/>
      <c r="N23" s="165" t="str">
        <f>IF(T25="","⑦差押金額から振込手数料を除く場合は金額を入力してください。","")</f>
        <v>⑦差押金額から振込手数料を除く場合は金額を入力してください。</v>
      </c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34"/>
      <c r="Z23" s="171" t="str">
        <f>IF(AE25=0,"⑨納入金額はありません。計算書を提出してください。","⑨こちらに表示された金額を納入してください。")</f>
        <v>⑨こちらに表示された金額を納入してください。</v>
      </c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</row>
    <row r="24" spans="1:50" s="5" customFormat="1" ht="13.5" customHeight="1" thickBot="1" x14ac:dyDescent="0.45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2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35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</row>
    <row r="25" spans="1:50" s="4" customFormat="1" ht="13.5" customHeight="1" x14ac:dyDescent="0.4">
      <c r="A25" s="152" t="s">
        <v>50</v>
      </c>
      <c r="B25" s="114"/>
      <c r="C25" s="114"/>
      <c r="D25" s="153"/>
      <c r="E25" s="27"/>
      <c r="F25" s="157"/>
      <c r="G25" s="157"/>
      <c r="H25" s="156" t="s">
        <v>40</v>
      </c>
      <c r="I25" s="157"/>
      <c r="J25" s="157"/>
      <c r="K25" s="156" t="s">
        <v>41</v>
      </c>
      <c r="L25" s="33"/>
      <c r="M25" s="2"/>
      <c r="N25" s="184" t="s">
        <v>54</v>
      </c>
      <c r="O25" s="89"/>
      <c r="P25" s="89"/>
      <c r="Q25" s="89"/>
      <c r="R25" s="89"/>
      <c r="S25" s="89"/>
      <c r="T25" s="159"/>
      <c r="U25" s="160"/>
      <c r="V25" s="160"/>
      <c r="W25" s="160"/>
      <c r="X25" s="163" t="s">
        <v>45</v>
      </c>
      <c r="Z25" s="144" t="s">
        <v>51</v>
      </c>
      <c r="AA25" s="145"/>
      <c r="AB25" s="145"/>
      <c r="AC25" s="145"/>
      <c r="AD25" s="145"/>
      <c r="AE25" s="148" t="str">
        <f>IF(AG21="","",IF(AG21&lt;0,0,AG21-T25))</f>
        <v/>
      </c>
      <c r="AF25" s="149"/>
      <c r="AG25" s="149"/>
      <c r="AH25" s="149"/>
      <c r="AI25" s="149"/>
      <c r="AJ25" s="149"/>
      <c r="AK25" s="142" t="s">
        <v>45</v>
      </c>
    </row>
    <row r="26" spans="1:50" ht="14.25" customHeight="1" thickBot="1" x14ac:dyDescent="0.45">
      <c r="A26" s="154"/>
      <c r="B26" s="107"/>
      <c r="C26" s="107"/>
      <c r="D26" s="155"/>
      <c r="E26" s="28"/>
      <c r="F26" s="158"/>
      <c r="G26" s="158"/>
      <c r="H26" s="107"/>
      <c r="I26" s="158"/>
      <c r="J26" s="158"/>
      <c r="K26" s="107"/>
      <c r="L26" s="31"/>
      <c r="N26" s="89"/>
      <c r="O26" s="89"/>
      <c r="P26" s="89"/>
      <c r="Q26" s="89"/>
      <c r="R26" s="89"/>
      <c r="S26" s="89"/>
      <c r="T26" s="161"/>
      <c r="U26" s="162"/>
      <c r="V26" s="162"/>
      <c r="W26" s="162"/>
      <c r="X26" s="164"/>
      <c r="Z26" s="146"/>
      <c r="AA26" s="147"/>
      <c r="AB26" s="147"/>
      <c r="AC26" s="147"/>
      <c r="AD26" s="147"/>
      <c r="AE26" s="150"/>
      <c r="AF26" s="151"/>
      <c r="AG26" s="151"/>
      <c r="AH26" s="151"/>
      <c r="AI26" s="151"/>
      <c r="AJ26" s="151"/>
      <c r="AK26" s="143"/>
    </row>
    <row r="27" spans="1:50" ht="14.25" customHeight="1" x14ac:dyDescent="0.4">
      <c r="A27" s="73"/>
      <c r="B27" s="73"/>
      <c r="C27" s="73"/>
      <c r="D27" s="73"/>
      <c r="E27" s="32"/>
      <c r="F27" s="74"/>
      <c r="G27" s="74"/>
      <c r="H27" s="73"/>
      <c r="I27" s="74"/>
      <c r="J27" s="74"/>
      <c r="K27" s="73"/>
      <c r="L27" s="21"/>
      <c r="N27" s="73"/>
      <c r="O27" s="73"/>
      <c r="P27" s="73"/>
      <c r="Q27" s="73"/>
      <c r="R27" s="73"/>
      <c r="S27" s="73"/>
      <c r="T27" s="75"/>
      <c r="U27" s="75"/>
      <c r="V27" s="75"/>
      <c r="W27" s="75"/>
      <c r="X27" s="76"/>
      <c r="Z27" s="77"/>
      <c r="AA27" s="77"/>
      <c r="AB27" s="77"/>
      <c r="AC27" s="77"/>
      <c r="AD27" s="77"/>
      <c r="AE27" s="78"/>
      <c r="AF27" s="78"/>
      <c r="AG27" s="78"/>
      <c r="AH27" s="78"/>
      <c r="AI27" s="78"/>
      <c r="AJ27" s="78"/>
      <c r="AK27" s="79"/>
    </row>
    <row r="28" spans="1:50" s="4" customFormat="1" ht="15.75" customHeight="1" x14ac:dyDescent="0.4">
      <c r="B28" s="10" t="s">
        <v>42</v>
      </c>
    </row>
    <row r="29" spans="1:50" s="4" customFormat="1" ht="15.75" customHeight="1" x14ac:dyDescent="0.4">
      <c r="A29" s="8"/>
      <c r="B29" s="123" t="s">
        <v>28</v>
      </c>
      <c r="C29" s="123"/>
      <c r="D29" s="124"/>
      <c r="E29" s="126" t="s">
        <v>24</v>
      </c>
      <c r="F29" s="98"/>
      <c r="G29" s="98"/>
      <c r="H29" s="98"/>
      <c r="I29" s="123" t="s">
        <v>29</v>
      </c>
      <c r="J29" s="123"/>
      <c r="K29" s="123"/>
      <c r="L29" s="123"/>
      <c r="M29" s="123" t="s">
        <v>11</v>
      </c>
      <c r="N29" s="123"/>
      <c r="O29" s="123"/>
      <c r="P29" s="123"/>
      <c r="Q29" s="123" t="s">
        <v>30</v>
      </c>
      <c r="R29" s="123"/>
      <c r="S29" s="123"/>
      <c r="T29" s="123"/>
      <c r="U29" s="90" t="s">
        <v>31</v>
      </c>
      <c r="V29" s="98"/>
      <c r="W29" s="98"/>
      <c r="X29" s="99"/>
      <c r="Y29" s="123" t="s">
        <v>32</v>
      </c>
      <c r="Z29" s="123"/>
      <c r="AA29" s="123"/>
      <c r="AB29" s="123"/>
    </row>
    <row r="30" spans="1:50" s="4" customFormat="1" ht="15.75" customHeight="1" x14ac:dyDescent="0.4">
      <c r="A30" s="8"/>
      <c r="B30" s="123" t="s">
        <v>33</v>
      </c>
      <c r="C30" s="123"/>
      <c r="D30" s="124"/>
      <c r="E30" s="125">
        <v>107000</v>
      </c>
      <c r="F30" s="120"/>
      <c r="G30" s="120"/>
      <c r="H30" s="120"/>
      <c r="I30" s="122">
        <f>E30+48000</f>
        <v>155000</v>
      </c>
      <c r="J30" s="122"/>
      <c r="K30" s="122"/>
      <c r="L30" s="122"/>
      <c r="M30" s="122">
        <f>I30+48000</f>
        <v>203000</v>
      </c>
      <c r="N30" s="122"/>
      <c r="O30" s="122"/>
      <c r="P30" s="122"/>
      <c r="Q30" s="122">
        <f>M30+48000</f>
        <v>251000</v>
      </c>
      <c r="R30" s="122"/>
      <c r="S30" s="122"/>
      <c r="T30" s="122"/>
      <c r="U30" s="119">
        <f>Q30+48000</f>
        <v>299000</v>
      </c>
      <c r="V30" s="120"/>
      <c r="W30" s="120"/>
      <c r="X30" s="121"/>
      <c r="Y30" s="122">
        <f>U30+48000</f>
        <v>347000</v>
      </c>
      <c r="Z30" s="122"/>
      <c r="AA30" s="122"/>
      <c r="AB30" s="122"/>
    </row>
    <row r="31" spans="1:50" s="4" customFormat="1" ht="15.75" customHeight="1" x14ac:dyDescent="0.4">
      <c r="A31" s="8"/>
      <c r="B31" s="156" t="s">
        <v>23</v>
      </c>
      <c r="C31" s="156"/>
      <c r="D31" s="183" t="s">
        <v>52</v>
      </c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40"/>
    </row>
    <row r="32" spans="1:50" s="4" customFormat="1" ht="15.75" customHeight="1" x14ac:dyDescent="0.4">
      <c r="A32" s="8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4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s="4" customFormat="1" ht="15.75" customHeight="1" x14ac:dyDescent="0.4">
      <c r="A33" s="8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15.75" customHeight="1" x14ac:dyDescent="0.4">
      <c r="A34" s="9"/>
      <c r="B34" s="9"/>
      <c r="C34" s="9"/>
      <c r="D34" s="169" t="s">
        <v>56</v>
      </c>
      <c r="E34" s="170"/>
      <c r="F34" s="170"/>
      <c r="G34" s="170"/>
      <c r="H34" s="170"/>
      <c r="I34" s="17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50" ht="15.75" customHeight="1" x14ac:dyDescent="0.4">
      <c r="A35" s="168" t="s">
        <v>55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1:50" ht="15.75" customHeight="1" x14ac:dyDescent="0.4">
      <c r="A36" s="11" t="str">
        <f>IF(F37="","⑧給与支払者様及びご担当者様についてご入力をお願いします。","")</f>
        <v>⑧給与支払者様及びご担当者様についてご入力をお願いします。</v>
      </c>
      <c r="B36" s="10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50" ht="15.75" customHeight="1" x14ac:dyDescent="0.4">
      <c r="A37" s="10"/>
      <c r="B37" s="10"/>
      <c r="C37" s="10"/>
      <c r="D37" s="10"/>
      <c r="E37" s="14" t="s">
        <v>38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24" t="s">
        <v>43</v>
      </c>
      <c r="W37" s="24"/>
      <c r="X37" s="13"/>
      <c r="Y37" s="13"/>
      <c r="Z37" s="13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3"/>
    </row>
    <row r="38" spans="1:50" ht="15.75" customHeight="1" x14ac:dyDescent="0.4">
      <c r="B38" s="13"/>
      <c r="C38" s="13"/>
      <c r="D38" s="13"/>
      <c r="E38" s="14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3"/>
      <c r="W38" s="10"/>
      <c r="X38" s="13"/>
      <c r="Y38" s="13"/>
      <c r="Z38" s="13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3"/>
    </row>
    <row r="39" spans="1:50" ht="15.75" customHeight="1" x14ac:dyDescent="0.4">
      <c r="A39" s="19"/>
      <c r="B39" s="13"/>
      <c r="C39" s="13"/>
      <c r="D39" s="13"/>
      <c r="E39" s="15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3"/>
      <c r="W39" s="10"/>
      <c r="X39" s="13"/>
      <c r="Y39" s="13"/>
      <c r="Z39" s="13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3"/>
    </row>
    <row r="40" spans="1:50" ht="13.5" customHeight="1" x14ac:dyDescent="0.4">
      <c r="E40" s="15" t="s">
        <v>39</v>
      </c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25" t="s">
        <v>44</v>
      </c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</row>
    <row r="41" spans="1:50" ht="13.5" customHeight="1" x14ac:dyDescent="0.4">
      <c r="E41" s="15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</row>
    <row r="42" spans="1:50" ht="13.5" customHeight="1" x14ac:dyDescent="0.4">
      <c r="E42" s="15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</row>
    <row r="43" spans="1:50" ht="14.25" customHeight="1" x14ac:dyDescent="0.4">
      <c r="A43" s="167" t="str">
        <f>IF(AA40="","","ご協力、ありがとうございました。")</f>
        <v/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</row>
  </sheetData>
  <sheetProtection password="D7A2" sheet="1" selectLockedCells="1"/>
  <mergeCells count="97">
    <mergeCell ref="A43:AK43"/>
    <mergeCell ref="A35:AK35"/>
    <mergeCell ref="D34:I34"/>
    <mergeCell ref="Z23:AK24"/>
    <mergeCell ref="A12:E20"/>
    <mergeCell ref="F37:U39"/>
    <mergeCell ref="AA37:AJ39"/>
    <mergeCell ref="F40:U42"/>
    <mergeCell ref="AA40:AJ42"/>
    <mergeCell ref="D31:AJ32"/>
    <mergeCell ref="B31:C31"/>
    <mergeCell ref="U29:X29"/>
    <mergeCell ref="Y29:AB29"/>
    <mergeCell ref="N25:S26"/>
    <mergeCell ref="F20:G20"/>
    <mergeCell ref="H20:AF20"/>
    <mergeCell ref="A11:S11"/>
    <mergeCell ref="A21:G22"/>
    <mergeCell ref="AG21:AJ22"/>
    <mergeCell ref="AK21:AK22"/>
    <mergeCell ref="AK25:AK26"/>
    <mergeCell ref="Z25:AD26"/>
    <mergeCell ref="AE25:AJ26"/>
    <mergeCell ref="A25:D26"/>
    <mergeCell ref="K25:K26"/>
    <mergeCell ref="F25:G26"/>
    <mergeCell ref="H25:H26"/>
    <mergeCell ref="T25:W26"/>
    <mergeCell ref="X25:X26"/>
    <mergeCell ref="I25:J26"/>
    <mergeCell ref="N23:X24"/>
    <mergeCell ref="A23:L24"/>
    <mergeCell ref="A1:AK3"/>
    <mergeCell ref="H21:AF22"/>
    <mergeCell ref="B7:G7"/>
    <mergeCell ref="H7:T7"/>
    <mergeCell ref="U30:X30"/>
    <mergeCell ref="Y30:AB30"/>
    <mergeCell ref="B30:D30"/>
    <mergeCell ref="E30:H30"/>
    <mergeCell ref="I30:L30"/>
    <mergeCell ref="M30:P30"/>
    <mergeCell ref="Q30:T30"/>
    <mergeCell ref="B29:D29"/>
    <mergeCell ref="E29:H29"/>
    <mergeCell ref="I29:L29"/>
    <mergeCell ref="M29:P29"/>
    <mergeCell ref="Q29:T29"/>
    <mergeCell ref="AG20:AJ20"/>
    <mergeCell ref="F18:G18"/>
    <mergeCell ref="H18:AF18"/>
    <mergeCell ref="AG18:AJ18"/>
    <mergeCell ref="F19:G19"/>
    <mergeCell ref="H19:AF19"/>
    <mergeCell ref="AG19:AJ19"/>
    <mergeCell ref="F16:G16"/>
    <mergeCell ref="H16:AF16"/>
    <mergeCell ref="AG16:AJ16"/>
    <mergeCell ref="F17:G17"/>
    <mergeCell ref="H17:AF17"/>
    <mergeCell ref="AG17:AJ17"/>
    <mergeCell ref="F15:G15"/>
    <mergeCell ref="H15:S15"/>
    <mergeCell ref="T15:W15"/>
    <mergeCell ref="Y15:AF15"/>
    <mergeCell ref="AG15:AJ15"/>
    <mergeCell ref="F14:G14"/>
    <mergeCell ref="H14:S14"/>
    <mergeCell ref="T14:W14"/>
    <mergeCell ref="Y14:AF14"/>
    <mergeCell ref="AG14:AJ14"/>
    <mergeCell ref="F13:G13"/>
    <mergeCell ref="H13:S13"/>
    <mergeCell ref="T13:W13"/>
    <mergeCell ref="Y13:AF13"/>
    <mergeCell ref="AG13:AJ13"/>
    <mergeCell ref="F12:G12"/>
    <mergeCell ref="H12:S12"/>
    <mergeCell ref="T12:W12"/>
    <mergeCell ref="Y12:AF12"/>
    <mergeCell ref="AG12:AJ12"/>
    <mergeCell ref="AG10:AK10"/>
    <mergeCell ref="T11:W11"/>
    <mergeCell ref="Y11:AF11"/>
    <mergeCell ref="AG11:AJ11"/>
    <mergeCell ref="Y5:AA5"/>
    <mergeCell ref="U7:V7"/>
    <mergeCell ref="U8:V8"/>
    <mergeCell ref="T10:X10"/>
    <mergeCell ref="Y10:AF10"/>
    <mergeCell ref="W7:AJ7"/>
    <mergeCell ref="W8:AJ8"/>
    <mergeCell ref="I5:N5"/>
    <mergeCell ref="O5:P5"/>
    <mergeCell ref="Q5:R5"/>
    <mergeCell ref="S5:T5"/>
    <mergeCell ref="V5:W5"/>
  </mergeCells>
  <phoneticPr fontId="2"/>
  <conditionalFormatting sqref="I5">
    <cfRule type="expression" dxfId="35" priority="25">
      <formula>$I$5=""</formula>
    </cfRule>
  </conditionalFormatting>
  <conditionalFormatting sqref="S5">
    <cfRule type="expression" dxfId="34" priority="24">
      <formula>$S$5=""</formula>
    </cfRule>
  </conditionalFormatting>
  <conditionalFormatting sqref="V5">
    <cfRule type="expression" dxfId="33" priority="23">
      <formula>$V$5=""</formula>
    </cfRule>
  </conditionalFormatting>
  <conditionalFormatting sqref="U7:V7">
    <cfRule type="expression" dxfId="32" priority="22">
      <formula>$AM$8=""</formula>
    </cfRule>
  </conditionalFormatting>
  <conditionalFormatting sqref="U8:V8">
    <cfRule type="expression" dxfId="31" priority="21">
      <formula>$AM$8=""</formula>
    </cfRule>
  </conditionalFormatting>
  <conditionalFormatting sqref="T11:W11">
    <cfRule type="expression" dxfId="30" priority="20">
      <formula>$T$11=""</formula>
    </cfRule>
  </conditionalFormatting>
  <conditionalFormatting sqref="T12:W12">
    <cfRule type="expression" dxfId="29" priority="19">
      <formula>$T$12=""</formula>
    </cfRule>
  </conditionalFormatting>
  <conditionalFormatting sqref="T13:W13">
    <cfRule type="expression" dxfId="28" priority="18">
      <formula>$T$13=""</formula>
    </cfRule>
  </conditionalFormatting>
  <conditionalFormatting sqref="T14:W14">
    <cfRule type="expression" dxfId="27" priority="17">
      <formula>$T$14=""</formula>
    </cfRule>
  </conditionalFormatting>
  <conditionalFormatting sqref="T15:W15">
    <cfRule type="expression" dxfId="26" priority="16">
      <formula>$T$15=""</formula>
    </cfRule>
  </conditionalFormatting>
  <conditionalFormatting sqref="F37">
    <cfRule type="expression" dxfId="25" priority="13">
      <formula>$F$37=""</formula>
    </cfRule>
  </conditionalFormatting>
  <conditionalFormatting sqref="F40">
    <cfRule type="expression" dxfId="24" priority="12">
      <formula>$F$40=""</formula>
    </cfRule>
  </conditionalFormatting>
  <conditionalFormatting sqref="AA37">
    <cfRule type="expression" dxfId="23" priority="11">
      <formula>$AA$37=""</formula>
    </cfRule>
  </conditionalFormatting>
  <conditionalFormatting sqref="AA40">
    <cfRule type="expression" dxfId="22" priority="10">
      <formula>$AA$40=""</formula>
    </cfRule>
  </conditionalFormatting>
  <conditionalFormatting sqref="I25">
    <cfRule type="expression" dxfId="21" priority="8">
      <formula>$AG$25=""</formula>
    </cfRule>
  </conditionalFormatting>
  <conditionalFormatting sqref="F25">
    <cfRule type="expression" dxfId="20" priority="3">
      <formula>$AG$25=""</formula>
    </cfRule>
  </conditionalFormatting>
  <conditionalFormatting sqref="T25 X25">
    <cfRule type="expression" dxfId="19" priority="26">
      <formula>#REF!=""</formula>
    </cfRule>
  </conditionalFormatting>
  <conditionalFormatting sqref="T25:W26">
    <cfRule type="expression" dxfId="18" priority="1">
      <formula>$T$25=""</formula>
    </cfRule>
  </conditionalFormatting>
  <dataValidations count="5">
    <dataValidation type="list" allowBlank="1" showInputMessage="1" showErrorMessage="1" sqref="U8:V8">
      <formula1>$AM$7:$AN$7</formula1>
    </dataValidation>
    <dataValidation type="list" allowBlank="1" showInputMessage="1" showErrorMessage="1" sqref="U7:V7">
      <formula1>$AM$7</formula1>
    </dataValidation>
    <dataValidation type="list" allowBlank="1" showInputMessage="1" showErrorMessage="1" sqref="S5:T5">
      <formula1>$AM$4:$CF$4</formula1>
    </dataValidation>
    <dataValidation type="list" allowBlank="1" showInputMessage="1" showErrorMessage="1" sqref="V5:W5 F25">
      <formula1>$AM$5:$AX$5</formula1>
    </dataValidation>
    <dataValidation type="list" allowBlank="1" showInputMessage="1" showErrorMessage="1" sqref="I25">
      <formula1>$AM$6:$BQ$6</formula1>
    </dataValidation>
  </dataValidations>
  <printOptions horizontalCentered="1"/>
  <pageMargins left="0.31496062992125984" right="0.31496062992125984" top="0.39370078740157483" bottom="0.19685039370078741" header="0" footer="0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3"/>
  <sheetViews>
    <sheetView view="pageBreakPreview" topLeftCell="A19" zoomScaleSheetLayoutView="100" workbookViewId="0">
      <selection activeCell="CT18" sqref="CT18"/>
    </sheetView>
  </sheetViews>
  <sheetFormatPr defaultRowHeight="13.5" x14ac:dyDescent="0.4"/>
  <cols>
    <col min="1" max="1" width="2.625" style="19" customWidth="1"/>
    <col min="2" max="38" width="2.625" style="2" customWidth="1"/>
    <col min="39" max="86" width="2.625" style="2" hidden="1" customWidth="1"/>
    <col min="87" max="107" width="2.625" style="2" customWidth="1"/>
    <col min="108" max="256" width="9" style="2" customWidth="1"/>
    <col min="257" max="308" width="2.625" style="2" customWidth="1"/>
    <col min="309" max="512" width="9" style="2" customWidth="1"/>
    <col min="513" max="564" width="2.625" style="2" customWidth="1"/>
    <col min="565" max="768" width="9" style="2" customWidth="1"/>
    <col min="769" max="820" width="2.625" style="2" customWidth="1"/>
    <col min="821" max="1024" width="9" style="2" customWidth="1"/>
    <col min="1025" max="1076" width="2.625" style="2" customWidth="1"/>
    <col min="1077" max="1280" width="9" style="2" customWidth="1"/>
    <col min="1281" max="1332" width="2.625" style="2" customWidth="1"/>
    <col min="1333" max="1536" width="9" style="2" customWidth="1"/>
    <col min="1537" max="1588" width="2.625" style="2" customWidth="1"/>
    <col min="1589" max="1792" width="9" style="2" customWidth="1"/>
    <col min="1793" max="1844" width="2.625" style="2" customWidth="1"/>
    <col min="1845" max="2048" width="9" style="2" customWidth="1"/>
    <col min="2049" max="2100" width="2.625" style="2" customWidth="1"/>
    <col min="2101" max="2304" width="9" style="2" customWidth="1"/>
    <col min="2305" max="2356" width="2.625" style="2" customWidth="1"/>
    <col min="2357" max="2560" width="9" style="2" customWidth="1"/>
    <col min="2561" max="2612" width="2.625" style="2" customWidth="1"/>
    <col min="2613" max="2816" width="9" style="2" customWidth="1"/>
    <col min="2817" max="2868" width="2.625" style="2" customWidth="1"/>
    <col min="2869" max="3072" width="9" style="2" customWidth="1"/>
    <col min="3073" max="3124" width="2.625" style="2" customWidth="1"/>
    <col min="3125" max="3328" width="9" style="2" customWidth="1"/>
    <col min="3329" max="3380" width="2.625" style="2" customWidth="1"/>
    <col min="3381" max="3584" width="9" style="2" customWidth="1"/>
    <col min="3585" max="3636" width="2.625" style="2" customWidth="1"/>
    <col min="3637" max="3840" width="9" style="2" customWidth="1"/>
    <col min="3841" max="3892" width="2.625" style="2" customWidth="1"/>
    <col min="3893" max="4096" width="9" style="2" customWidth="1"/>
    <col min="4097" max="4148" width="2.625" style="2" customWidth="1"/>
    <col min="4149" max="4352" width="9" style="2" customWidth="1"/>
    <col min="4353" max="4404" width="2.625" style="2" customWidth="1"/>
    <col min="4405" max="4608" width="9" style="2" customWidth="1"/>
    <col min="4609" max="4660" width="2.625" style="2" customWidth="1"/>
    <col min="4661" max="4864" width="9" style="2" customWidth="1"/>
    <col min="4865" max="4916" width="2.625" style="2" customWidth="1"/>
    <col min="4917" max="5120" width="9" style="2" customWidth="1"/>
    <col min="5121" max="5172" width="2.625" style="2" customWidth="1"/>
    <col min="5173" max="5376" width="9" style="2" customWidth="1"/>
    <col min="5377" max="5428" width="2.625" style="2" customWidth="1"/>
    <col min="5429" max="5632" width="9" style="2" customWidth="1"/>
    <col min="5633" max="5684" width="2.625" style="2" customWidth="1"/>
    <col min="5685" max="5888" width="9" style="2" customWidth="1"/>
    <col min="5889" max="5940" width="2.625" style="2" customWidth="1"/>
    <col min="5941" max="6144" width="9" style="2" customWidth="1"/>
    <col min="6145" max="6196" width="2.625" style="2" customWidth="1"/>
    <col min="6197" max="6400" width="9" style="2" customWidth="1"/>
    <col min="6401" max="6452" width="2.625" style="2" customWidth="1"/>
    <col min="6453" max="6656" width="9" style="2" customWidth="1"/>
    <col min="6657" max="6708" width="2.625" style="2" customWidth="1"/>
    <col min="6709" max="6912" width="9" style="2" customWidth="1"/>
    <col min="6913" max="6964" width="2.625" style="2" customWidth="1"/>
    <col min="6965" max="7168" width="9" style="2" customWidth="1"/>
    <col min="7169" max="7220" width="2.625" style="2" customWidth="1"/>
    <col min="7221" max="7424" width="9" style="2" customWidth="1"/>
    <col min="7425" max="7476" width="2.625" style="2" customWidth="1"/>
    <col min="7477" max="7680" width="9" style="2" customWidth="1"/>
    <col min="7681" max="7732" width="2.625" style="2" customWidth="1"/>
    <col min="7733" max="7936" width="9" style="2" customWidth="1"/>
    <col min="7937" max="7988" width="2.625" style="2" customWidth="1"/>
    <col min="7989" max="8192" width="9" style="2" customWidth="1"/>
    <col min="8193" max="8244" width="2.625" style="2" customWidth="1"/>
    <col min="8245" max="8448" width="9" style="2" customWidth="1"/>
    <col min="8449" max="8500" width="2.625" style="2" customWidth="1"/>
    <col min="8501" max="8704" width="9" style="2" customWidth="1"/>
    <col min="8705" max="8756" width="2.625" style="2" customWidth="1"/>
    <col min="8757" max="8960" width="9" style="2" customWidth="1"/>
    <col min="8961" max="9012" width="2.625" style="2" customWidth="1"/>
    <col min="9013" max="9216" width="9" style="2" customWidth="1"/>
    <col min="9217" max="9268" width="2.625" style="2" customWidth="1"/>
    <col min="9269" max="9472" width="9" style="2" customWidth="1"/>
    <col min="9473" max="9524" width="2.625" style="2" customWidth="1"/>
    <col min="9525" max="9728" width="9" style="2" customWidth="1"/>
    <col min="9729" max="9780" width="2.625" style="2" customWidth="1"/>
    <col min="9781" max="9984" width="9" style="2" customWidth="1"/>
    <col min="9985" max="10036" width="2.625" style="2" customWidth="1"/>
    <col min="10037" max="10240" width="9" style="2" customWidth="1"/>
    <col min="10241" max="10292" width="2.625" style="2" customWidth="1"/>
    <col min="10293" max="10496" width="9" style="2" customWidth="1"/>
    <col min="10497" max="10548" width="2.625" style="2" customWidth="1"/>
    <col min="10549" max="10752" width="9" style="2" customWidth="1"/>
    <col min="10753" max="10804" width="2.625" style="2" customWidth="1"/>
    <col min="10805" max="11008" width="9" style="2" customWidth="1"/>
    <col min="11009" max="11060" width="2.625" style="2" customWidth="1"/>
    <col min="11061" max="11264" width="9" style="2" customWidth="1"/>
    <col min="11265" max="11316" width="2.625" style="2" customWidth="1"/>
    <col min="11317" max="11520" width="9" style="2" customWidth="1"/>
    <col min="11521" max="11572" width="2.625" style="2" customWidth="1"/>
    <col min="11573" max="11776" width="9" style="2" customWidth="1"/>
    <col min="11777" max="11828" width="2.625" style="2" customWidth="1"/>
    <col min="11829" max="12032" width="9" style="2" customWidth="1"/>
    <col min="12033" max="12084" width="2.625" style="2" customWidth="1"/>
    <col min="12085" max="12288" width="9" style="2" customWidth="1"/>
    <col min="12289" max="12340" width="2.625" style="2" customWidth="1"/>
    <col min="12341" max="12544" width="9" style="2" customWidth="1"/>
    <col min="12545" max="12596" width="2.625" style="2" customWidth="1"/>
    <col min="12597" max="12800" width="9" style="2" customWidth="1"/>
    <col min="12801" max="12852" width="2.625" style="2" customWidth="1"/>
    <col min="12853" max="13056" width="9" style="2" customWidth="1"/>
    <col min="13057" max="13108" width="2.625" style="2" customWidth="1"/>
    <col min="13109" max="13312" width="9" style="2" customWidth="1"/>
    <col min="13313" max="13364" width="2.625" style="2" customWidth="1"/>
    <col min="13365" max="13568" width="9" style="2" customWidth="1"/>
    <col min="13569" max="13620" width="2.625" style="2" customWidth="1"/>
    <col min="13621" max="13824" width="9" style="2" customWidth="1"/>
    <col min="13825" max="13876" width="2.625" style="2" customWidth="1"/>
    <col min="13877" max="14080" width="9" style="2" customWidth="1"/>
    <col min="14081" max="14132" width="2.625" style="2" customWidth="1"/>
    <col min="14133" max="14336" width="9" style="2" customWidth="1"/>
    <col min="14337" max="14388" width="2.625" style="2" customWidth="1"/>
    <col min="14389" max="14592" width="9" style="2" customWidth="1"/>
    <col min="14593" max="14644" width="2.625" style="2" customWidth="1"/>
    <col min="14645" max="14848" width="9" style="2" customWidth="1"/>
    <col min="14849" max="14900" width="2.625" style="2" customWidth="1"/>
    <col min="14901" max="15104" width="9" style="2" customWidth="1"/>
    <col min="15105" max="15156" width="2.625" style="2" customWidth="1"/>
    <col min="15157" max="15360" width="9" style="2" customWidth="1"/>
    <col min="15361" max="15412" width="2.625" style="2" customWidth="1"/>
    <col min="15413" max="15616" width="9" style="2" customWidth="1"/>
    <col min="15617" max="15668" width="2.625" style="2" customWidth="1"/>
    <col min="15669" max="15872" width="9" style="2" customWidth="1"/>
    <col min="15873" max="15924" width="2.625" style="2" customWidth="1"/>
    <col min="15925" max="16128" width="9" style="2" customWidth="1"/>
    <col min="16129" max="16180" width="2.625" style="2" customWidth="1"/>
    <col min="16181" max="16384" width="9" style="2" customWidth="1"/>
  </cols>
  <sheetData>
    <row r="1" spans="1:85" s="3" customFormat="1" ht="13.5" customHeight="1" x14ac:dyDescent="0.4">
      <c r="A1" s="185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29"/>
    </row>
    <row r="2" spans="1:85" s="3" customFormat="1" ht="13.5" customHeight="1" x14ac:dyDescent="0.4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29"/>
    </row>
    <row r="3" spans="1:85" s="3" customFormat="1" ht="13.5" customHeight="1" x14ac:dyDescent="0.4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85" ht="18.75" customHeight="1" x14ac:dyDescent="0.15">
      <c r="A4" s="41"/>
      <c r="B4" s="41"/>
      <c r="C4" s="41"/>
      <c r="D4" s="41"/>
      <c r="E4" s="41"/>
      <c r="F4" s="41"/>
      <c r="G4" s="41"/>
      <c r="H4" s="41"/>
      <c r="I4" s="42" t="str">
        <f>IF(I5="","①滞納者の氏名","")</f>
        <v>①滞納者の氏名</v>
      </c>
      <c r="J4" s="41"/>
      <c r="K4" s="41"/>
      <c r="L4" s="41"/>
      <c r="M4" s="41"/>
      <c r="N4" s="41"/>
      <c r="O4" s="41"/>
      <c r="P4" s="41"/>
      <c r="Q4" s="41"/>
      <c r="R4" s="41"/>
      <c r="S4" s="42" t="str">
        <f>IF(S5="","②支給年","")</f>
        <v>②支給年</v>
      </c>
      <c r="T4" s="41"/>
      <c r="U4" s="41"/>
      <c r="V4" s="42" t="str">
        <f>IF(V5="","③支給月","")</f>
        <v>③支給月</v>
      </c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"/>
      <c r="AM4" s="4">
        <v>4</v>
      </c>
      <c r="AN4" s="4">
        <v>5</v>
      </c>
      <c r="AO4" s="4">
        <v>6</v>
      </c>
      <c r="AP4" s="4">
        <v>7</v>
      </c>
      <c r="AQ4" s="4">
        <v>8</v>
      </c>
      <c r="AR4" s="4">
        <v>9</v>
      </c>
      <c r="AS4" s="4">
        <v>10</v>
      </c>
      <c r="AT4" s="4">
        <v>11</v>
      </c>
      <c r="AU4" s="4">
        <v>12</v>
      </c>
      <c r="AV4" s="2">
        <v>13</v>
      </c>
      <c r="AW4" s="2">
        <v>14</v>
      </c>
      <c r="AX4" s="2">
        <v>15</v>
      </c>
      <c r="AY4" s="2">
        <v>16</v>
      </c>
      <c r="AZ4" s="2">
        <v>17</v>
      </c>
      <c r="BA4" s="2">
        <v>18</v>
      </c>
      <c r="BB4" s="2">
        <v>19</v>
      </c>
      <c r="BC4" s="2">
        <v>20</v>
      </c>
      <c r="BD4" s="2">
        <v>21</v>
      </c>
      <c r="BE4" s="2">
        <v>22</v>
      </c>
      <c r="BF4" s="2">
        <v>23</v>
      </c>
      <c r="BG4" s="2">
        <v>24</v>
      </c>
      <c r="BH4" s="2">
        <v>25</v>
      </c>
      <c r="BI4" s="2">
        <v>26</v>
      </c>
      <c r="BJ4" s="2">
        <v>27</v>
      </c>
      <c r="BK4" s="2">
        <v>28</v>
      </c>
      <c r="BL4" s="2">
        <v>29</v>
      </c>
      <c r="BM4" s="2">
        <v>30</v>
      </c>
      <c r="BN4" s="2">
        <v>31</v>
      </c>
      <c r="BO4" s="2">
        <v>32</v>
      </c>
      <c r="BP4" s="2">
        <v>33</v>
      </c>
      <c r="BQ4" s="2">
        <v>34</v>
      </c>
      <c r="BR4" s="2">
        <v>35</v>
      </c>
      <c r="BS4" s="2">
        <v>36</v>
      </c>
      <c r="BT4" s="2">
        <v>37</v>
      </c>
      <c r="BU4" s="2">
        <v>38</v>
      </c>
      <c r="BV4" s="2">
        <v>39</v>
      </c>
      <c r="BW4" s="2">
        <v>40</v>
      </c>
      <c r="BX4" s="2">
        <v>41</v>
      </c>
      <c r="BY4" s="2">
        <v>42</v>
      </c>
      <c r="BZ4" s="2">
        <v>43</v>
      </c>
      <c r="CA4" s="2">
        <v>44</v>
      </c>
      <c r="CB4" s="2">
        <v>45</v>
      </c>
      <c r="CC4" s="2">
        <v>46</v>
      </c>
      <c r="CD4" s="2">
        <v>47</v>
      </c>
      <c r="CE4" s="2">
        <v>48</v>
      </c>
      <c r="CF4" s="2">
        <v>49</v>
      </c>
      <c r="CG4" s="2">
        <v>50</v>
      </c>
    </row>
    <row r="5" spans="1:85" ht="18" customHeight="1" x14ac:dyDescent="0.4">
      <c r="A5" s="43"/>
      <c r="B5" s="43"/>
      <c r="C5" s="43"/>
      <c r="D5" s="43"/>
      <c r="E5" s="43"/>
      <c r="F5" s="43"/>
      <c r="G5" s="43"/>
      <c r="H5" s="43"/>
      <c r="I5" s="187"/>
      <c r="J5" s="188"/>
      <c r="K5" s="188"/>
      <c r="L5" s="188"/>
      <c r="M5" s="188"/>
      <c r="N5" s="188"/>
      <c r="O5" s="188" t="s">
        <v>4</v>
      </c>
      <c r="P5" s="188"/>
      <c r="Q5" s="188" t="s">
        <v>3</v>
      </c>
      <c r="R5" s="188"/>
      <c r="S5" s="189"/>
      <c r="T5" s="189"/>
      <c r="U5" s="44" t="s">
        <v>5</v>
      </c>
      <c r="V5" s="189"/>
      <c r="W5" s="189"/>
      <c r="X5" s="45" t="s">
        <v>6</v>
      </c>
      <c r="Y5" s="190" t="s">
        <v>1</v>
      </c>
      <c r="Z5" s="190"/>
      <c r="AA5" s="190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"/>
      <c r="AM5" s="4">
        <v>1</v>
      </c>
      <c r="AN5" s="4">
        <v>2</v>
      </c>
      <c r="AO5" s="4">
        <v>3</v>
      </c>
      <c r="AP5" s="4">
        <v>4</v>
      </c>
      <c r="AQ5" s="4">
        <v>5</v>
      </c>
      <c r="AR5" s="4">
        <v>6</v>
      </c>
      <c r="AS5" s="4">
        <v>7</v>
      </c>
      <c r="AT5" s="4">
        <v>8</v>
      </c>
      <c r="AU5" s="4">
        <v>9</v>
      </c>
      <c r="AV5" s="4">
        <v>10</v>
      </c>
      <c r="AW5" s="4">
        <v>11</v>
      </c>
      <c r="AX5" s="4">
        <v>12</v>
      </c>
    </row>
    <row r="6" spans="1:85" ht="18.75" customHeight="1" x14ac:dyDescent="0.15">
      <c r="A6" s="46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7" t="str">
        <f>IF(U7="",IF(U8="","④いずれかの就労期間を選択してください。",""),"")</f>
        <v>④いずれかの就労期間を選択してください。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"/>
      <c r="AM6" s="4">
        <v>1</v>
      </c>
      <c r="AN6" s="4">
        <v>2</v>
      </c>
      <c r="AO6" s="4">
        <v>3</v>
      </c>
      <c r="AP6" s="4">
        <v>4</v>
      </c>
      <c r="AQ6" s="4">
        <v>5</v>
      </c>
      <c r="AR6" s="4">
        <v>6</v>
      </c>
      <c r="AS6" s="4">
        <v>7</v>
      </c>
      <c r="AT6" s="4">
        <v>8</v>
      </c>
      <c r="AU6" s="4">
        <v>9</v>
      </c>
      <c r="AV6" s="4">
        <v>10</v>
      </c>
      <c r="AW6" s="4">
        <v>11</v>
      </c>
      <c r="AX6" s="4">
        <v>12</v>
      </c>
      <c r="AY6" s="4">
        <v>13</v>
      </c>
      <c r="AZ6" s="4">
        <v>14</v>
      </c>
      <c r="BA6" s="4">
        <v>15</v>
      </c>
      <c r="BB6" s="4">
        <v>16</v>
      </c>
      <c r="BC6" s="4">
        <v>17</v>
      </c>
      <c r="BD6" s="4">
        <v>18</v>
      </c>
      <c r="BE6" s="4">
        <v>19</v>
      </c>
      <c r="BF6" s="4">
        <v>20</v>
      </c>
      <c r="BG6" s="4">
        <v>21</v>
      </c>
      <c r="BH6" s="4">
        <v>22</v>
      </c>
      <c r="BI6" s="4">
        <v>23</v>
      </c>
      <c r="BJ6" s="4">
        <v>24</v>
      </c>
      <c r="BK6" s="4">
        <v>25</v>
      </c>
      <c r="BL6" s="4">
        <v>26</v>
      </c>
      <c r="BM6" s="4">
        <v>27</v>
      </c>
      <c r="BN6" s="4">
        <v>28</v>
      </c>
      <c r="BO6" s="4">
        <v>29</v>
      </c>
      <c r="BP6" s="4">
        <v>30</v>
      </c>
      <c r="BQ6" s="4">
        <v>31</v>
      </c>
    </row>
    <row r="7" spans="1:85" s="4" customFormat="1" ht="22.5" customHeight="1" x14ac:dyDescent="0.4">
      <c r="A7" s="48"/>
      <c r="B7" s="191" t="str">
        <f>IF(I5="","",I5)</f>
        <v/>
      </c>
      <c r="C7" s="191"/>
      <c r="D7" s="191"/>
      <c r="E7" s="191"/>
      <c r="F7" s="191"/>
      <c r="G7" s="191"/>
      <c r="H7" s="192" t="s">
        <v>46</v>
      </c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3"/>
      <c r="U7" s="194"/>
      <c r="V7" s="194"/>
      <c r="W7" s="195" t="s">
        <v>36</v>
      </c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7"/>
      <c r="AK7" s="49"/>
      <c r="AM7" s="4" t="s">
        <v>34</v>
      </c>
    </row>
    <row r="8" spans="1:85" s="4" customFormat="1" ht="22.5" customHeight="1" x14ac:dyDescent="0.4">
      <c r="A8" s="50"/>
      <c r="B8" s="51"/>
      <c r="C8" s="51"/>
      <c r="D8" s="51"/>
      <c r="E8" s="51"/>
      <c r="F8" s="51"/>
      <c r="G8" s="51"/>
      <c r="H8" s="51"/>
      <c r="I8" s="51"/>
      <c r="J8" s="52"/>
      <c r="K8" s="52"/>
      <c r="L8" s="52"/>
      <c r="M8" s="52"/>
      <c r="N8" s="52"/>
      <c r="O8" s="51"/>
      <c r="P8" s="51"/>
      <c r="Q8" s="51"/>
      <c r="R8" s="53"/>
      <c r="S8" s="53"/>
      <c r="T8" s="53"/>
      <c r="U8" s="194"/>
      <c r="V8" s="194"/>
      <c r="W8" s="195" t="s">
        <v>25</v>
      </c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7"/>
      <c r="AK8" s="49"/>
      <c r="AM8" s="4" t="str">
        <f>IF(OR(U7="〇",U8="〇"),"〇","")</f>
        <v/>
      </c>
    </row>
    <row r="9" spans="1:85" s="4" customFormat="1" ht="18" customHeight="1" x14ac:dyDescent="0.15">
      <c r="A9" s="50"/>
      <c r="B9" s="51"/>
      <c r="C9" s="51"/>
      <c r="D9" s="51"/>
      <c r="E9" s="51"/>
      <c r="F9" s="51"/>
      <c r="G9" s="51"/>
      <c r="H9" s="51"/>
      <c r="I9" s="51"/>
      <c r="J9" s="52"/>
      <c r="K9" s="52"/>
      <c r="L9" s="52"/>
      <c r="M9" s="52"/>
      <c r="N9" s="52"/>
      <c r="O9" s="52"/>
      <c r="P9" s="52"/>
      <c r="Q9" s="52"/>
      <c r="R9" s="52"/>
      <c r="S9" s="52"/>
      <c r="T9" s="42" t="str">
        <f>IF(T11="","⑤実際の金額を入力してください。","")</f>
        <v>⑤実際の金額を入力してください。</v>
      </c>
      <c r="U9" s="54"/>
      <c r="V9" s="52"/>
      <c r="W9" s="52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51"/>
      <c r="AI9" s="51"/>
      <c r="AJ9" s="51"/>
      <c r="AK9" s="51"/>
    </row>
    <row r="10" spans="1:85" s="4" customFormat="1" ht="18" customHeight="1" thickBot="1" x14ac:dyDescent="0.2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198" t="s">
        <v>53</v>
      </c>
      <c r="U10" s="198"/>
      <c r="V10" s="198"/>
      <c r="W10" s="198"/>
      <c r="X10" s="199"/>
      <c r="Y10" s="200" t="s">
        <v>35</v>
      </c>
      <c r="Z10" s="201"/>
      <c r="AA10" s="201"/>
      <c r="AB10" s="201"/>
      <c r="AC10" s="201"/>
      <c r="AD10" s="201"/>
      <c r="AE10" s="201"/>
      <c r="AF10" s="202"/>
      <c r="AG10" s="203" t="s">
        <v>10</v>
      </c>
      <c r="AH10" s="204"/>
      <c r="AI10" s="204"/>
      <c r="AJ10" s="204"/>
      <c r="AK10" s="204"/>
    </row>
    <row r="11" spans="1:85" s="4" customFormat="1" ht="35.1" customHeight="1" thickBot="1" x14ac:dyDescent="0.45">
      <c r="A11" s="205" t="s">
        <v>58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  <c r="T11" s="208"/>
      <c r="U11" s="208"/>
      <c r="V11" s="208"/>
      <c r="W11" s="209"/>
      <c r="X11" s="55" t="s">
        <v>9</v>
      </c>
      <c r="Y11" s="210" t="s">
        <v>37</v>
      </c>
      <c r="Z11" s="211"/>
      <c r="AA11" s="211"/>
      <c r="AB11" s="211"/>
      <c r="AC11" s="211"/>
      <c r="AD11" s="211"/>
      <c r="AE11" s="211"/>
      <c r="AF11" s="212"/>
      <c r="AG11" s="91" t="str">
        <f>IF($U$7="〇",ROUNDDOWN(T11,-3),IF($U$8="〇",ROUNDDOWN(T11,-2),""))</f>
        <v/>
      </c>
      <c r="AH11" s="91"/>
      <c r="AI11" s="91"/>
      <c r="AJ11" s="92"/>
      <c r="AK11" s="56" t="s">
        <v>9</v>
      </c>
    </row>
    <row r="12" spans="1:85" s="4" customFormat="1" ht="35.1" customHeight="1" thickBot="1" x14ac:dyDescent="0.45">
      <c r="A12" s="215" t="s">
        <v>59</v>
      </c>
      <c r="B12" s="216"/>
      <c r="C12" s="216"/>
      <c r="D12" s="216"/>
      <c r="E12" s="217"/>
      <c r="F12" s="200" t="s">
        <v>12</v>
      </c>
      <c r="G12" s="202"/>
      <c r="H12" s="213" t="s">
        <v>14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4"/>
      <c r="T12" s="208"/>
      <c r="U12" s="208"/>
      <c r="V12" s="208"/>
      <c r="W12" s="209"/>
      <c r="X12" s="57" t="s">
        <v>9</v>
      </c>
      <c r="Y12" s="210" t="s">
        <v>15</v>
      </c>
      <c r="Z12" s="211"/>
      <c r="AA12" s="211"/>
      <c r="AB12" s="211"/>
      <c r="AC12" s="211"/>
      <c r="AD12" s="211"/>
      <c r="AE12" s="211"/>
      <c r="AF12" s="212"/>
      <c r="AG12" s="91" t="str">
        <f>IF($U$7="〇",ROUNDUP(T12,-3),IF($U$8="〇",ROUNDUP(T12,-2),""))</f>
        <v/>
      </c>
      <c r="AH12" s="91"/>
      <c r="AI12" s="91"/>
      <c r="AJ12" s="92"/>
      <c r="AK12" s="58" t="s">
        <v>9</v>
      </c>
    </row>
    <row r="13" spans="1:85" s="4" customFormat="1" ht="35.1" customHeight="1" thickBot="1" x14ac:dyDescent="0.45">
      <c r="A13" s="218"/>
      <c r="B13" s="219"/>
      <c r="C13" s="219"/>
      <c r="D13" s="219"/>
      <c r="E13" s="220"/>
      <c r="F13" s="212" t="s">
        <v>16</v>
      </c>
      <c r="G13" s="202"/>
      <c r="H13" s="213" t="s">
        <v>17</v>
      </c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4"/>
      <c r="T13" s="208"/>
      <c r="U13" s="208"/>
      <c r="V13" s="208"/>
      <c r="W13" s="209"/>
      <c r="X13" s="57" t="s">
        <v>9</v>
      </c>
      <c r="Y13" s="210" t="s">
        <v>15</v>
      </c>
      <c r="Z13" s="211"/>
      <c r="AA13" s="211"/>
      <c r="AB13" s="211"/>
      <c r="AC13" s="211"/>
      <c r="AD13" s="211"/>
      <c r="AE13" s="211"/>
      <c r="AF13" s="212"/>
      <c r="AG13" s="91" t="str">
        <f>IF($U$7="〇",ROUNDUP(T13,-3),IF($U$8="〇",ROUNDUP(T13,-2),""))</f>
        <v/>
      </c>
      <c r="AH13" s="91"/>
      <c r="AI13" s="91"/>
      <c r="AJ13" s="92"/>
      <c r="AK13" s="58" t="s">
        <v>9</v>
      </c>
    </row>
    <row r="14" spans="1:85" s="4" customFormat="1" ht="35.1" customHeight="1" thickBot="1" x14ac:dyDescent="0.45">
      <c r="A14" s="218"/>
      <c r="B14" s="219"/>
      <c r="C14" s="219"/>
      <c r="D14" s="219"/>
      <c r="E14" s="220"/>
      <c r="F14" s="212" t="s">
        <v>18</v>
      </c>
      <c r="G14" s="202"/>
      <c r="H14" s="213" t="s">
        <v>8</v>
      </c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4"/>
      <c r="T14" s="208"/>
      <c r="U14" s="208"/>
      <c r="V14" s="208"/>
      <c r="W14" s="209"/>
      <c r="X14" s="57" t="s">
        <v>9</v>
      </c>
      <c r="Y14" s="210" t="s">
        <v>15</v>
      </c>
      <c r="Z14" s="211"/>
      <c r="AA14" s="211"/>
      <c r="AB14" s="211"/>
      <c r="AC14" s="211"/>
      <c r="AD14" s="211"/>
      <c r="AE14" s="211"/>
      <c r="AF14" s="212"/>
      <c r="AG14" s="91" t="str">
        <f>IF($U$7="〇",ROUNDUP(T14,-3),IF($U$8="〇",ROUNDUP(T14,-2),""))</f>
        <v/>
      </c>
      <c r="AH14" s="91"/>
      <c r="AI14" s="91"/>
      <c r="AJ14" s="92"/>
      <c r="AK14" s="58" t="s">
        <v>9</v>
      </c>
    </row>
    <row r="15" spans="1:85" s="4" customFormat="1" ht="35.1" customHeight="1" thickBot="1" x14ac:dyDescent="0.45">
      <c r="A15" s="218"/>
      <c r="B15" s="219"/>
      <c r="C15" s="219"/>
      <c r="D15" s="219"/>
      <c r="E15" s="220"/>
      <c r="F15" s="212" t="s">
        <v>19</v>
      </c>
      <c r="G15" s="202"/>
      <c r="H15" s="228" t="s">
        <v>48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30"/>
      <c r="T15" s="208"/>
      <c r="U15" s="208"/>
      <c r="V15" s="208"/>
      <c r="W15" s="209"/>
      <c r="X15" s="57" t="s">
        <v>47</v>
      </c>
      <c r="Y15" s="210" t="s">
        <v>49</v>
      </c>
      <c r="Z15" s="211"/>
      <c r="AA15" s="211"/>
      <c r="AB15" s="211"/>
      <c r="AC15" s="211"/>
      <c r="AD15" s="211"/>
      <c r="AE15" s="211"/>
      <c r="AF15" s="212"/>
      <c r="AG15" s="91" t="str">
        <f>IF($U$7="〇",(107000+T15*48000),IF($U$8="〇",(107000+T15*48000),""))</f>
        <v/>
      </c>
      <c r="AH15" s="91"/>
      <c r="AI15" s="91"/>
      <c r="AJ15" s="92"/>
      <c r="AK15" s="58" t="s">
        <v>9</v>
      </c>
    </row>
    <row r="16" spans="1:85" s="4" customFormat="1" ht="35.1" customHeight="1" thickBot="1" x14ac:dyDescent="0.45">
      <c r="A16" s="218"/>
      <c r="B16" s="219"/>
      <c r="C16" s="219"/>
      <c r="D16" s="219"/>
      <c r="E16" s="220"/>
      <c r="F16" s="212" t="s">
        <v>20</v>
      </c>
      <c r="G16" s="202"/>
      <c r="H16" s="224" t="s">
        <v>63</v>
      </c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6"/>
      <c r="AG16" s="91" t="str">
        <f>IF(AG11="","",(AG11-(AG12+AG13+AG14+AG15))*0.2)</f>
        <v/>
      </c>
      <c r="AH16" s="91"/>
      <c r="AI16" s="91"/>
      <c r="AJ16" s="92"/>
      <c r="AK16" s="58" t="s">
        <v>9</v>
      </c>
    </row>
    <row r="17" spans="1:50" s="4" customFormat="1" ht="35.1" customHeight="1" thickBot="1" x14ac:dyDescent="0.45">
      <c r="A17" s="218"/>
      <c r="B17" s="219"/>
      <c r="C17" s="219"/>
      <c r="D17" s="219"/>
      <c r="E17" s="220"/>
      <c r="F17" s="212" t="s">
        <v>13</v>
      </c>
      <c r="G17" s="202"/>
      <c r="H17" s="212" t="s">
        <v>2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27"/>
      <c r="AG17" s="91" t="str">
        <f>IF(AG16="","",ROUNDUP(AG16,-3))</f>
        <v/>
      </c>
      <c r="AH17" s="91"/>
      <c r="AI17" s="91"/>
      <c r="AJ17" s="92"/>
      <c r="AK17" s="58" t="s">
        <v>9</v>
      </c>
    </row>
    <row r="18" spans="1:50" s="4" customFormat="1" ht="35.1" customHeight="1" thickBot="1" x14ac:dyDescent="0.45">
      <c r="A18" s="218"/>
      <c r="B18" s="219"/>
      <c r="C18" s="219"/>
      <c r="D18" s="219"/>
      <c r="E18" s="220"/>
      <c r="F18" s="212" t="s">
        <v>21</v>
      </c>
      <c r="G18" s="202"/>
      <c r="H18" s="212" t="s">
        <v>7</v>
      </c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27"/>
      <c r="AG18" s="91" t="str">
        <f>IF(AG15="","",AG15*2)</f>
        <v/>
      </c>
      <c r="AH18" s="91"/>
      <c r="AI18" s="91"/>
      <c r="AJ18" s="92"/>
      <c r="AK18" s="58" t="s">
        <v>9</v>
      </c>
    </row>
    <row r="19" spans="1:50" s="4" customFormat="1" ht="35.1" customHeight="1" thickBot="1" x14ac:dyDescent="0.45">
      <c r="A19" s="218"/>
      <c r="B19" s="219"/>
      <c r="C19" s="219"/>
      <c r="D19" s="219"/>
      <c r="E19" s="220"/>
      <c r="F19" s="212" t="s">
        <v>22</v>
      </c>
      <c r="G19" s="202"/>
      <c r="H19" s="212" t="s">
        <v>26</v>
      </c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27"/>
      <c r="AG19" s="91" t="str">
        <f>IF(AG17="","",IF(AG17&gt;AG18,AG18,AG17))</f>
        <v/>
      </c>
      <c r="AH19" s="91"/>
      <c r="AI19" s="91"/>
      <c r="AJ19" s="92"/>
      <c r="AK19" s="58" t="s">
        <v>9</v>
      </c>
    </row>
    <row r="20" spans="1:50" s="4" customFormat="1" ht="35.1" customHeight="1" thickBot="1" x14ac:dyDescent="0.45">
      <c r="A20" s="221"/>
      <c r="B20" s="222"/>
      <c r="C20" s="222"/>
      <c r="D20" s="222"/>
      <c r="E20" s="223"/>
      <c r="F20" s="212" t="s">
        <v>27</v>
      </c>
      <c r="G20" s="202"/>
      <c r="H20" s="212" t="s">
        <v>64</v>
      </c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27"/>
      <c r="AG20" s="92" t="str">
        <f>IF(AG19="","",AG12+AG13+AG14+AG15+AG19)</f>
        <v/>
      </c>
      <c r="AH20" s="110"/>
      <c r="AI20" s="110"/>
      <c r="AJ20" s="110"/>
      <c r="AK20" s="58" t="s">
        <v>9</v>
      </c>
    </row>
    <row r="21" spans="1:50" s="4" customFormat="1" ht="20.100000000000001" customHeight="1" x14ac:dyDescent="0.4">
      <c r="A21" s="232" t="s">
        <v>60</v>
      </c>
      <c r="B21" s="233"/>
      <c r="C21" s="233"/>
      <c r="D21" s="233"/>
      <c r="E21" s="233"/>
      <c r="F21" s="233"/>
      <c r="G21" s="234"/>
      <c r="H21" s="113" t="s">
        <v>65</v>
      </c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242" t="str">
        <f>IF(AG11="","",IF(AG11-AG20&lt;0,"0",AG11-AG20))</f>
        <v/>
      </c>
      <c r="AH21" s="243"/>
      <c r="AI21" s="243"/>
      <c r="AJ21" s="243"/>
      <c r="AK21" s="240" t="str">
        <f>IF(AG22="納入無し","","円")</f>
        <v>円</v>
      </c>
    </row>
    <row r="22" spans="1:50" s="4" customFormat="1" ht="20.100000000000001" customHeight="1" thickBot="1" x14ac:dyDescent="0.45">
      <c r="A22" s="235"/>
      <c r="B22" s="236"/>
      <c r="C22" s="236"/>
      <c r="D22" s="236"/>
      <c r="E22" s="236"/>
      <c r="F22" s="236"/>
      <c r="G22" s="237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8"/>
      <c r="AG22" s="244"/>
      <c r="AH22" s="245"/>
      <c r="AI22" s="245"/>
      <c r="AJ22" s="245"/>
      <c r="AK22" s="241"/>
    </row>
    <row r="23" spans="1:50" s="4" customFormat="1" ht="13.5" customHeight="1" x14ac:dyDescent="0.4">
      <c r="A23" s="238" t="str">
        <f>IF(OR(J25="",M25=""),"⑥差押金額の納入予定日を入力ください。","")</f>
        <v>⑥差押金額の納入予定日を入力ください。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50"/>
      <c r="N23" s="238" t="str">
        <f>IF(T25="","⑦差押金額から振込手数料を除く場合は金額を入力してください。","")</f>
        <v>⑦差押金額から振込手数料を除く場合は金額を入力してください。</v>
      </c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59"/>
      <c r="Z23" s="171" t="str">
        <f>IF(AE25=0,"⑨納入金額はありません。計算書を提出してください。","⑨こちらに表示された金額を納入してください。")</f>
        <v>⑨こちらに表示された金額を納入してください。</v>
      </c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</row>
    <row r="24" spans="1:50" s="5" customFormat="1" ht="13.5" customHeight="1" thickBot="1" x14ac:dyDescent="0.4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43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60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</row>
    <row r="25" spans="1:50" s="4" customFormat="1" ht="13.5" customHeight="1" x14ac:dyDescent="0.4">
      <c r="A25" s="246" t="s">
        <v>50</v>
      </c>
      <c r="B25" s="247"/>
      <c r="C25" s="247"/>
      <c r="D25" s="248"/>
      <c r="E25" s="61"/>
      <c r="F25" s="251"/>
      <c r="G25" s="251"/>
      <c r="H25" s="253" t="s">
        <v>40</v>
      </c>
      <c r="I25" s="251"/>
      <c r="J25" s="251"/>
      <c r="K25" s="254" t="s">
        <v>41</v>
      </c>
      <c r="L25" s="62"/>
      <c r="M25" s="43"/>
      <c r="N25" s="231" t="s">
        <v>54</v>
      </c>
      <c r="O25" s="211"/>
      <c r="P25" s="211"/>
      <c r="Q25" s="211"/>
      <c r="R25" s="211"/>
      <c r="S25" s="211"/>
      <c r="T25" s="256"/>
      <c r="U25" s="257"/>
      <c r="V25" s="257"/>
      <c r="W25" s="257"/>
      <c r="X25" s="260" t="s">
        <v>45</v>
      </c>
      <c r="Y25" s="51"/>
      <c r="Z25" s="261" t="s">
        <v>51</v>
      </c>
      <c r="AA25" s="262"/>
      <c r="AB25" s="262"/>
      <c r="AC25" s="262"/>
      <c r="AD25" s="262"/>
      <c r="AE25" s="265" t="str">
        <f>IF(AG21="","",IF(AG21&lt;0,0,AG21-T25))</f>
        <v/>
      </c>
      <c r="AF25" s="266"/>
      <c r="AG25" s="266"/>
      <c r="AH25" s="266"/>
      <c r="AI25" s="266"/>
      <c r="AJ25" s="266"/>
      <c r="AK25" s="269" t="s">
        <v>45</v>
      </c>
    </row>
    <row r="26" spans="1:50" ht="14.25" customHeight="1" thickBot="1" x14ac:dyDescent="0.45">
      <c r="A26" s="249"/>
      <c r="B26" s="225"/>
      <c r="C26" s="225"/>
      <c r="D26" s="250"/>
      <c r="E26" s="63"/>
      <c r="F26" s="252"/>
      <c r="G26" s="252"/>
      <c r="H26" s="225"/>
      <c r="I26" s="252"/>
      <c r="J26" s="252"/>
      <c r="K26" s="255"/>
      <c r="L26" s="64"/>
      <c r="M26" s="43"/>
      <c r="N26" s="211"/>
      <c r="O26" s="211"/>
      <c r="P26" s="211"/>
      <c r="Q26" s="211"/>
      <c r="R26" s="211"/>
      <c r="S26" s="211"/>
      <c r="T26" s="258"/>
      <c r="U26" s="259"/>
      <c r="V26" s="259"/>
      <c r="W26" s="259"/>
      <c r="X26" s="250"/>
      <c r="Y26" s="43"/>
      <c r="Z26" s="263"/>
      <c r="AA26" s="264"/>
      <c r="AB26" s="264"/>
      <c r="AC26" s="264"/>
      <c r="AD26" s="264"/>
      <c r="AE26" s="267"/>
      <c r="AF26" s="268"/>
      <c r="AG26" s="268"/>
      <c r="AH26" s="268"/>
      <c r="AI26" s="268"/>
      <c r="AJ26" s="268"/>
      <c r="AK26" s="270"/>
    </row>
    <row r="27" spans="1:50" ht="14.25" customHeight="1" x14ac:dyDescent="0.4">
      <c r="A27" s="46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</row>
    <row r="28" spans="1:50" s="4" customFormat="1" ht="15.75" customHeight="1" x14ac:dyDescent="0.4">
      <c r="A28" s="51"/>
      <c r="B28" s="65" t="s">
        <v>42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</row>
    <row r="29" spans="1:50" s="4" customFormat="1" ht="15.75" customHeight="1" x14ac:dyDescent="0.4">
      <c r="A29" s="50"/>
      <c r="B29" s="271" t="s">
        <v>28</v>
      </c>
      <c r="C29" s="271"/>
      <c r="D29" s="276"/>
      <c r="E29" s="277" t="s">
        <v>24</v>
      </c>
      <c r="F29" s="201"/>
      <c r="G29" s="201"/>
      <c r="H29" s="201"/>
      <c r="I29" s="271" t="s">
        <v>29</v>
      </c>
      <c r="J29" s="271"/>
      <c r="K29" s="271"/>
      <c r="L29" s="271"/>
      <c r="M29" s="271" t="s">
        <v>11</v>
      </c>
      <c r="N29" s="271"/>
      <c r="O29" s="271"/>
      <c r="P29" s="271"/>
      <c r="Q29" s="271" t="s">
        <v>30</v>
      </c>
      <c r="R29" s="271"/>
      <c r="S29" s="271"/>
      <c r="T29" s="271"/>
      <c r="U29" s="212" t="s">
        <v>31</v>
      </c>
      <c r="V29" s="201"/>
      <c r="W29" s="201"/>
      <c r="X29" s="202"/>
      <c r="Y29" s="271" t="s">
        <v>32</v>
      </c>
      <c r="Z29" s="271"/>
      <c r="AA29" s="271"/>
      <c r="AB29" s="271"/>
      <c r="AC29" s="51"/>
      <c r="AD29" s="51"/>
      <c r="AE29" s="51"/>
      <c r="AF29" s="51"/>
      <c r="AG29" s="51"/>
      <c r="AH29" s="51"/>
      <c r="AI29" s="51"/>
      <c r="AJ29" s="51"/>
      <c r="AK29" s="51"/>
    </row>
    <row r="30" spans="1:50" s="4" customFormat="1" ht="15.75" customHeight="1" x14ac:dyDescent="0.4">
      <c r="A30" s="50"/>
      <c r="B30" s="271" t="s">
        <v>33</v>
      </c>
      <c r="C30" s="271"/>
      <c r="D30" s="276"/>
      <c r="E30" s="278">
        <v>107000</v>
      </c>
      <c r="F30" s="273"/>
      <c r="G30" s="273"/>
      <c r="H30" s="273"/>
      <c r="I30" s="275">
        <f>E30+48000</f>
        <v>155000</v>
      </c>
      <c r="J30" s="275"/>
      <c r="K30" s="275"/>
      <c r="L30" s="275"/>
      <c r="M30" s="275">
        <f>I30+48000</f>
        <v>203000</v>
      </c>
      <c r="N30" s="275"/>
      <c r="O30" s="275"/>
      <c r="P30" s="275"/>
      <c r="Q30" s="275">
        <f>M30+48000</f>
        <v>251000</v>
      </c>
      <c r="R30" s="275"/>
      <c r="S30" s="275"/>
      <c r="T30" s="275"/>
      <c r="U30" s="272">
        <f>Q30+48000</f>
        <v>299000</v>
      </c>
      <c r="V30" s="273"/>
      <c r="W30" s="273"/>
      <c r="X30" s="274"/>
      <c r="Y30" s="275">
        <f>U30+48000</f>
        <v>347000</v>
      </c>
      <c r="Z30" s="275"/>
      <c r="AA30" s="275"/>
      <c r="AB30" s="275"/>
      <c r="AC30" s="51"/>
      <c r="AD30" s="51"/>
      <c r="AE30" s="51"/>
      <c r="AF30" s="51"/>
      <c r="AG30" s="51"/>
      <c r="AH30" s="51"/>
      <c r="AI30" s="51"/>
      <c r="AJ30" s="51"/>
      <c r="AK30" s="51"/>
    </row>
    <row r="31" spans="1:50" s="4" customFormat="1" ht="15.75" customHeight="1" x14ac:dyDescent="0.4">
      <c r="A31" s="50"/>
      <c r="B31" s="253" t="s">
        <v>23</v>
      </c>
      <c r="C31" s="253"/>
      <c r="D31" s="279" t="s">
        <v>52</v>
      </c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66"/>
    </row>
    <row r="32" spans="1:50" s="4" customFormat="1" ht="15.75" customHeight="1" x14ac:dyDescent="0.4">
      <c r="A32" s="50"/>
      <c r="B32" s="51"/>
      <c r="C32" s="51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66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37" ht="15.75" customHeight="1" x14ac:dyDescent="0.4">
      <c r="A33" s="67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t="15.75" customHeight="1" x14ac:dyDescent="0.4">
      <c r="A34" s="9"/>
      <c r="B34" s="9"/>
      <c r="C34" s="9"/>
      <c r="D34" s="169" t="s">
        <v>56</v>
      </c>
      <c r="E34" s="170"/>
      <c r="F34" s="170"/>
      <c r="G34" s="170"/>
      <c r="H34" s="170"/>
      <c r="I34" s="17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37" ht="15.75" customHeight="1" x14ac:dyDescent="0.4">
      <c r="A35" s="168" t="s">
        <v>55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1:37" ht="15.75" customHeight="1" x14ac:dyDescent="0.4">
      <c r="A36" s="69" t="str">
        <f>IF(F37="","⑧給与支払者様及びご担当者様についてご入力をお願いします。","")</f>
        <v>⑧給与支払者様及びご担当者様についてご入力をお願いします。</v>
      </c>
      <c r="B36" s="65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</row>
    <row r="37" spans="1:37" ht="15.75" customHeight="1" x14ac:dyDescent="0.4">
      <c r="A37" s="65"/>
      <c r="B37" s="65"/>
      <c r="C37" s="65"/>
      <c r="D37" s="65"/>
      <c r="E37" s="71" t="s">
        <v>38</v>
      </c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68" t="s">
        <v>43</v>
      </c>
      <c r="W37" s="68"/>
      <c r="X37" s="70"/>
      <c r="Y37" s="70"/>
      <c r="Z37" s="70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70"/>
    </row>
    <row r="38" spans="1:37" ht="15.75" customHeight="1" x14ac:dyDescent="0.4">
      <c r="A38" s="46"/>
      <c r="B38" s="70"/>
      <c r="C38" s="70"/>
      <c r="D38" s="70"/>
      <c r="E38" s="71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70"/>
      <c r="W38" s="65"/>
      <c r="X38" s="70"/>
      <c r="Y38" s="70"/>
      <c r="Z38" s="70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70"/>
    </row>
    <row r="39" spans="1:37" ht="15.75" customHeight="1" x14ac:dyDescent="0.4">
      <c r="A39" s="46"/>
      <c r="B39" s="70"/>
      <c r="C39" s="70"/>
      <c r="D39" s="70"/>
      <c r="E39" s="71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70"/>
      <c r="W39" s="65"/>
      <c r="X39" s="70"/>
      <c r="Y39" s="70"/>
      <c r="Z39" s="70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70"/>
    </row>
    <row r="40" spans="1:37" x14ac:dyDescent="0.4">
      <c r="A40" s="46"/>
      <c r="B40" s="43"/>
      <c r="C40" s="43"/>
      <c r="D40" s="43"/>
      <c r="E40" s="71" t="s">
        <v>39</v>
      </c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72" t="s">
        <v>44</v>
      </c>
      <c r="W40" s="43"/>
      <c r="X40" s="43"/>
      <c r="Y40" s="43"/>
      <c r="Z40" s="43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43"/>
    </row>
    <row r="41" spans="1:37" x14ac:dyDescent="0.4">
      <c r="A41" s="46"/>
      <c r="B41" s="43"/>
      <c r="C41" s="43"/>
      <c r="D41" s="43"/>
      <c r="E41" s="71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43"/>
      <c r="W41" s="43"/>
      <c r="X41" s="43"/>
      <c r="Y41" s="43"/>
      <c r="Z41" s="43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43"/>
    </row>
    <row r="42" spans="1:37" x14ac:dyDescent="0.4">
      <c r="A42" s="46"/>
      <c r="B42" s="43"/>
      <c r="C42" s="43"/>
      <c r="D42" s="43"/>
      <c r="E42" s="71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43"/>
      <c r="W42" s="43"/>
      <c r="X42" s="43"/>
      <c r="Y42" s="43"/>
      <c r="Z42" s="43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43"/>
    </row>
    <row r="43" spans="1:37" ht="17.25" x14ac:dyDescent="0.4">
      <c r="A43" s="167" t="str">
        <f>IF(AA40="","","ご協力、ありがとうございました。")</f>
        <v/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</row>
  </sheetData>
  <sheetProtection password="D7A2" sheet="1" selectLockedCells="1"/>
  <mergeCells count="97">
    <mergeCell ref="A43:AK43"/>
    <mergeCell ref="D34:I34"/>
    <mergeCell ref="A35:AK35"/>
    <mergeCell ref="B31:C31"/>
    <mergeCell ref="D31:AJ32"/>
    <mergeCell ref="F37:U39"/>
    <mergeCell ref="AA37:AJ39"/>
    <mergeCell ref="F40:U42"/>
    <mergeCell ref="AA40:AJ42"/>
    <mergeCell ref="U30:X30"/>
    <mergeCell ref="Y30:AB30"/>
    <mergeCell ref="B29:D29"/>
    <mergeCell ref="E29:H29"/>
    <mergeCell ref="I29:L29"/>
    <mergeCell ref="M29:P29"/>
    <mergeCell ref="Q29:T29"/>
    <mergeCell ref="B30:D30"/>
    <mergeCell ref="E30:H30"/>
    <mergeCell ref="I30:L30"/>
    <mergeCell ref="M30:P30"/>
    <mergeCell ref="Q30:T30"/>
    <mergeCell ref="Z25:AD26"/>
    <mergeCell ref="AE25:AJ26"/>
    <mergeCell ref="AK25:AK26"/>
    <mergeCell ref="U29:X29"/>
    <mergeCell ref="Y29:AB29"/>
    <mergeCell ref="AG20:AJ20"/>
    <mergeCell ref="N25:S26"/>
    <mergeCell ref="A21:G22"/>
    <mergeCell ref="H21:AF22"/>
    <mergeCell ref="A23:L24"/>
    <mergeCell ref="N23:X24"/>
    <mergeCell ref="Z23:AK24"/>
    <mergeCell ref="AK21:AK22"/>
    <mergeCell ref="AG21:AJ22"/>
    <mergeCell ref="A25:D26"/>
    <mergeCell ref="F25:G26"/>
    <mergeCell ref="H25:H26"/>
    <mergeCell ref="I25:J26"/>
    <mergeCell ref="K25:K26"/>
    <mergeCell ref="T25:W26"/>
    <mergeCell ref="X25:X26"/>
    <mergeCell ref="AG17:AJ17"/>
    <mergeCell ref="F18:G18"/>
    <mergeCell ref="H18:AF18"/>
    <mergeCell ref="AG18:AJ18"/>
    <mergeCell ref="F19:G19"/>
    <mergeCell ref="H19:AF19"/>
    <mergeCell ref="AG19:AJ19"/>
    <mergeCell ref="AG16:AJ16"/>
    <mergeCell ref="AG13:AJ13"/>
    <mergeCell ref="F14:G14"/>
    <mergeCell ref="H14:S14"/>
    <mergeCell ref="T14:W14"/>
    <mergeCell ref="Y14:AF14"/>
    <mergeCell ref="AG14:AJ14"/>
    <mergeCell ref="F15:G15"/>
    <mergeCell ref="H15:S15"/>
    <mergeCell ref="T15:W15"/>
    <mergeCell ref="Y15:AF15"/>
    <mergeCell ref="AG15:AJ15"/>
    <mergeCell ref="A12:E20"/>
    <mergeCell ref="F12:G12"/>
    <mergeCell ref="H12:S12"/>
    <mergeCell ref="T12:W12"/>
    <mergeCell ref="Y12:AF12"/>
    <mergeCell ref="F16:G16"/>
    <mergeCell ref="H16:AF16"/>
    <mergeCell ref="F17:G17"/>
    <mergeCell ref="H17:AF17"/>
    <mergeCell ref="F20:G20"/>
    <mergeCell ref="H20:AF20"/>
    <mergeCell ref="AG12:AJ12"/>
    <mergeCell ref="F13:G13"/>
    <mergeCell ref="H13:S13"/>
    <mergeCell ref="T13:W13"/>
    <mergeCell ref="Y13:AF13"/>
    <mergeCell ref="T10:X10"/>
    <mergeCell ref="Y10:AF10"/>
    <mergeCell ref="AG10:AK10"/>
    <mergeCell ref="A11:S11"/>
    <mergeCell ref="T11:W11"/>
    <mergeCell ref="Y11:AF11"/>
    <mergeCell ref="AG11:AJ11"/>
    <mergeCell ref="B7:G7"/>
    <mergeCell ref="H7:T7"/>
    <mergeCell ref="U7:V7"/>
    <mergeCell ref="W7:AJ7"/>
    <mergeCell ref="U8:V8"/>
    <mergeCell ref="W8:AJ8"/>
    <mergeCell ref="A1:AK3"/>
    <mergeCell ref="I5:N5"/>
    <mergeCell ref="O5:P5"/>
    <mergeCell ref="Q5:R5"/>
    <mergeCell ref="S5:T5"/>
    <mergeCell ref="V5:W5"/>
    <mergeCell ref="Y5:AA5"/>
  </mergeCells>
  <phoneticPr fontId="23"/>
  <conditionalFormatting sqref="I5">
    <cfRule type="expression" dxfId="17" priority="18">
      <formula>$I$5=""</formula>
    </cfRule>
  </conditionalFormatting>
  <conditionalFormatting sqref="S5">
    <cfRule type="expression" dxfId="16" priority="17">
      <formula>$S$5=""</formula>
    </cfRule>
  </conditionalFormatting>
  <conditionalFormatting sqref="V5">
    <cfRule type="expression" dxfId="15" priority="16">
      <formula>$V$5=""</formula>
    </cfRule>
  </conditionalFormatting>
  <conditionalFormatting sqref="U7:V7">
    <cfRule type="expression" dxfId="14" priority="15">
      <formula>$AM$8=""</formula>
    </cfRule>
  </conditionalFormatting>
  <conditionalFormatting sqref="U8:V8">
    <cfRule type="expression" dxfId="13" priority="14">
      <formula>$AM$8=""</formula>
    </cfRule>
  </conditionalFormatting>
  <conditionalFormatting sqref="T11:W11">
    <cfRule type="expression" dxfId="12" priority="13">
      <formula>$T$11=""</formula>
    </cfRule>
  </conditionalFormatting>
  <conditionalFormatting sqref="T12:W12">
    <cfRule type="expression" dxfId="11" priority="12">
      <formula>$T$12=""</formula>
    </cfRule>
  </conditionalFormatting>
  <conditionalFormatting sqref="T13:W13">
    <cfRule type="expression" dxfId="10" priority="11">
      <formula>$T$13=""</formula>
    </cfRule>
  </conditionalFormatting>
  <conditionalFormatting sqref="T14:W14">
    <cfRule type="expression" dxfId="9" priority="10">
      <formula>$T$14=""</formula>
    </cfRule>
  </conditionalFormatting>
  <conditionalFormatting sqref="T15:W15">
    <cfRule type="expression" dxfId="8" priority="9">
      <formula>$T$15=""</formula>
    </cfRule>
  </conditionalFormatting>
  <conditionalFormatting sqref="F37">
    <cfRule type="expression" dxfId="7" priority="8">
      <formula>$F$37=""</formula>
    </cfRule>
  </conditionalFormatting>
  <conditionalFormatting sqref="F40">
    <cfRule type="expression" dxfId="6" priority="7">
      <formula>$F$40=""</formula>
    </cfRule>
  </conditionalFormatting>
  <conditionalFormatting sqref="AA37">
    <cfRule type="expression" dxfId="5" priority="6">
      <formula>$AA$37=""</formula>
    </cfRule>
  </conditionalFormatting>
  <conditionalFormatting sqref="AA40">
    <cfRule type="expression" dxfId="4" priority="5">
      <formula>$AA$40=""</formula>
    </cfRule>
  </conditionalFormatting>
  <conditionalFormatting sqref="I25">
    <cfRule type="expression" dxfId="3" priority="3">
      <formula>$AJ$25=""</formula>
    </cfRule>
  </conditionalFormatting>
  <conditionalFormatting sqref="F25">
    <cfRule type="expression" dxfId="2" priority="2">
      <formula>$AG$25=""</formula>
    </cfRule>
  </conditionalFormatting>
  <conditionalFormatting sqref="T25 X25">
    <cfRule type="expression" dxfId="1" priority="19">
      <formula>#REF!=""</formula>
    </cfRule>
  </conditionalFormatting>
  <conditionalFormatting sqref="T25:W26">
    <cfRule type="expression" dxfId="0" priority="1">
      <formula>$T$25=""</formula>
    </cfRule>
  </conditionalFormatting>
  <dataValidations disablePrompts="1" count="5">
    <dataValidation type="list" allowBlank="1" showInputMessage="1" showErrorMessage="1" sqref="I25">
      <formula1>$AM$6:$BQ$6</formula1>
    </dataValidation>
    <dataValidation type="list" allowBlank="1" showInputMessage="1" showErrorMessage="1" sqref="V5:W5 F25">
      <formula1>$AM$5:$AX$5</formula1>
    </dataValidation>
    <dataValidation type="list" allowBlank="1" showInputMessage="1" showErrorMessage="1" sqref="S5:T5">
      <formula1>$AM$4:$CF$4</formula1>
    </dataValidation>
    <dataValidation type="list" allowBlank="1" showInputMessage="1" showErrorMessage="1" sqref="U7:V7">
      <formula1>$AM$7</formula1>
    </dataValidation>
    <dataValidation type="list" allowBlank="1" showInputMessage="1" showErrorMessage="1" sqref="U8:V8">
      <formula1>$AM$7:$AN$7</formula1>
    </dataValidation>
  </dataValidations>
  <printOptions horizontalCentered="1"/>
  <pageMargins left="0.31496062992125984" right="0.31496062992125984" top="0.39370078740157483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給与等の差押金額計算書</vt:lpstr>
      <vt:lpstr>給与等の差押金額計算書 (記入例)</vt:lpstr>
      <vt:lpstr>給与等の差押金額計算書!Print_Area</vt:lpstr>
      <vt:lpstr>'給与等の差押金額計算書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2026-04-13T01:37:40Z</dcterms:modified>
</cp:coreProperties>
</file>