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EAA2A26D-A489-4A95-A82B-AEF3C27C3FE9}" xr6:coauthVersionLast="46" xr6:coauthVersionMax="46" xr10:uidLastSave="{00000000-0000-0000-0000-000000000000}"/>
  <bookViews>
    <workbookView xWindow="-12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<sst xmlns="http://schemas.openxmlformats.org/spreadsheetml/2006/main" count="2858" uniqueCount="457">
  <si>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</si>
  <si>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</si>
  <si>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</si>
  <si>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</si>
  <si>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</si>
  <si>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</si>
  <si>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</si>
  <si>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</si>
  <si>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</si>
  <si>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</si>
  <si>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</si>
  <si>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</si>
  <si>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</si>
  <si>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</si>
  <si>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</si>
  <si>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</si>
  <si>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</si>
  <si>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</si>
  <si>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</si>
  <si>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</si>
  <si>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</si>
  <si>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</si>
  <si>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</si>
  <si>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</si>
  <si>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</si>
  <si>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</si>
  <si>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</si>
  <si>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</si>
  <si>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</si>
  <si>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</si>
  <si>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</si>
  <si>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</si>
  <si>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</si>
  <si>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</si>
  <si>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</si>
  <si>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</si>
  <si>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</si>
  <si>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</si>
  <si>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</si>
  <si>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</si>
  <si>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</si>
  <si>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</si>
  <si>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</si>
  <si>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</si>
  <si>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</si>
  <si>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</si>
  <si>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</si>
  <si>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</si>
  <si>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</si>
  <si>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</si>
  <si>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</si>
  <si>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</si>
  <si>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</si>
  <si>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</si>
  <si>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</si>
  <si>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</si>
  <si>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</si>
  <si>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</si>
  <si>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</si>
  <si>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</si>
  <si>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</si>
  <si>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</si>
  <si>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</si>
  <si>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</si>
  <si>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</si>
  <si>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</si>
  <si>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</si>
  <si>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</si>
  <si>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</si>
  <si>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</si>
  <si>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</si>
  <si>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</si>
  <si>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</si>
  <si>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</si>
  <si>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</si>
  <si>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</si>
  <si>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</si>
  <si>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</si>
  <si>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</si>
  <si>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</si>
  <si>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</si>
  <si>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</si>
  <si>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</si>
  <si>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</si>
  <si>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</si>
  <si>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</si>
  <si>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</si>
  <si>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</si>
  <si>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</si>
  <si>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</si>
  <si>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</si>
  <si>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</si>
  <si>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</si>
  <si>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</si>
  <si>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</si>
  <si>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</si>
  <si>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</si>
  <si>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</si>
  <si>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</si>
  <si>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</si>
  <si>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</si>
  <si>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</si>
  <si>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</si>
  <si>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</si>
  <si>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</si>
  <si>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</si>
  <si>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</si>
  <si>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</si>
  <si>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</si>
  <si>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</si>
  <si>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</si>
  <si>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</si>
  <si>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</si>
  <si>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</si>
  <si>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</si>
  <si>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</si>
  <si>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</si>
  <si>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</si>
  <si>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</si>
  <si>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</si>
  <si>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</si>
  <si>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</si>
  <si>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</si>
  <si>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</si>
  <si>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</si>
  <si>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</si>
  <si>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</si>
  <si>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</si>
  <si>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</si>
  <si>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</si>
  <si>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</si>
  <si>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</si>
  <si>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</si>
  <si>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</si>
  <si>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</si>
  <si>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</si>
  <si>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</si>
  <si>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</si>
  <si>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</si>
  <si>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</si>
  <si>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</si>
  <si>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</si>
  <si>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</si>
  <si>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</si>
  <si>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</si>
  <si>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</si>
  <si>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</si>
  <si>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</si>
  <si>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</si>
  <si>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</si>
  <si>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</si>
  <si>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</si>
  <si>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</si>
  <si>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</si>
  <si>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</si>
  <si>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</si>
  <si>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</si>
  <si>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</si>
  <si>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</si>
  <si>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</si>
  <si>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</si>
  <si>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</si>
  <si>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</si>
  <si>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</si>
  <si>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</si>
  <si>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</si>
  <si>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</si>
  <si>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</si>
  <si>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</si>
  <si>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</si>
  <si>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</si>
  <si>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</si>
  <si>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</si>
  <si>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</si>
  <si>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</si>
  <si>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</si>
  <si>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</si>
  <si>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</si>
  <si>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</si>
  <si>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</si>
  <si>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</si>
  <si>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</si>
  <si>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</si>
  <si>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</si>
  <si>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</si>
  <si>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</si>
  <si>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</si>
  <si>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</si>
  <si>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</si>
  <si>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</si>
  <si>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</si>
  <si>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</si>
  <si>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</si>
  <si>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</si>
  <si>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</si>
  <si>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</si>
  <si>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</si>
  <si>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</si>
  <si>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</si>
  <si>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</si>
  <si>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</si>
  <si>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</si>
  <si>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</si>
  <si>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</si>
  <si>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</si>
  <si>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</si>
  <si>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</si>
  <si>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</si>
  <si>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</si>
  <si>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</si>
  <si>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</si>
  <si>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</si>
  <si>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</si>
  <si>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</si>
  <si>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</si>
  <si>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</si>
  <si>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</si>
  <si>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</si>
  <si>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</si>
  <si>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</si>
  <si>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</si>
  <si>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</si>
  <si>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</si>
  <si>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</si>
  <si>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</si>
  <si>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</si>
  <si>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</si>
  <si>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</si>
  <si>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</si>
  <si>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</si>
  <si>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</si>
  <si>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</si>
  <si>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</si>
  <si>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</si>
  <si>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</si>
  <si>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</si>
  <si>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</si>
  <si>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</si>
  <si>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</si>
  <si>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</si>
  <si>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</si>
  <si>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</si>
  <si>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</si>
  <si>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</si>
  <si>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</si>
  <si>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</si>
  <si>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</si>
  <si>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</si>
  <si>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</si>
  <si>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</si>
  <si>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</si>
  <si>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</si>
  <si>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</si>
  <si>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</si>
  <si>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</si>
  <si>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</si>
  <si>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</si>
  <si>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</si>
  <si>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</si>
  <si>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</si>
  <si>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</si>
  <si>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</si>
  <si>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</si>
  <si>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</si>
  <si>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</si>
  <si>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</si>
  <si>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</si>
  <si>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</si>
  <si>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</si>
  <si>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</si>
  <si>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</si>
  <si>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</si>
  <si>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</si>
  <si>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</si>
  <si>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</si>
  <si>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</si>
  <si>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</si>
  <si>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</si>
  <si>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</si>
  <si>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</si>
  <si>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</si>
  <si>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</si>
  <si>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</si>
  <si>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</si>
  <si>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</si>
  <si>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</si>
  <si>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</si>
  <si>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</si>
  <si>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</si>
  <si>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</si>
  <si>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</si>
  <si>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</si>
  <si>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</si>
  <si>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</si>
  <si>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</si>
  <si>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</si>
  <si>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</si>
  <si>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</si>
  <si>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</si>
  <si>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</si>
  <si>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</si>
  <si>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</si>
  <si>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</si>
  <si>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</si>
  <si>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</si>
  <si>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</si>
  <si>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</si>
  <si>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</si>
  <si>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</si>
  <si>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</si>
  <si>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</si>
  <si>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</si>
  <si>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</si>
  <si>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</si>
  <si>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</si>
  <si>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</si>
  <si>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</si>
  <si>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</si>
  <si>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</si>
  <si>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</si>
  <si>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</si>
  <si>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</si>
  <si>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</si>
  <si>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</si>
  <si>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</si>
  <si>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</si>
  <si>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</si>
  <si>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</si>
  <si>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</si>
  <si>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</si>
  <si>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</si>
  <si>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</si>
  <si>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</si>
  <si>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</si>
  <si>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</si>
  <si>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</si>
  <si>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</si>
  <si>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</si>
  <si>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</si>
  <si>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</si>
  <si>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</si>
  <si>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</si>
  <si>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</si>
  <si>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</si>
  <si>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</si>
  <si>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</si>
  <si>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</si>
  <si>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</si>
  <si>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</si>
  <si>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</si>
  <si>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</si>
  <si>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</si>
  <si>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</si>
  <si>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</si>
  <si>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</si>
  <si>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</si>
  <si>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</si>
  <si>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</si>
  <si>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</si>
  <si>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</si>
  <si>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</si>
  <si>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</si>
  <si>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</si>
  <si>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</si>
  <si>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</si>
  <si>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</si>
  <si>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</si>
  <si>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</si>
  <si>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</si>
  <si>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</si>
  <si>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</si>
  <si>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</si>
  <si>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</si>
  <si>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</si>
  <si>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</si>
  <si>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</si>
  <si>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</si>
  <si>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</si>
  <si>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</si>
  <si>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</si>
  <si>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</si>
  <si>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</si>
  <si>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</si>
  <si>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</si>
  <si>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</si>
  <si>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</si>
  <si>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</si>
  <si>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</si>
  <si>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</si>
  <si>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</si>
  <si>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</si>
  <si>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</si>
  <si>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</si>
  <si>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</si>
  <si>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</si>
  <si>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</si>
  <si>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</si>
  <si>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</si>
  <si>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</si>
  <si>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</si>
  <si>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</si>
  <si>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</si>
  <si>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</si>
  <si>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</si>
  <si>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</si>
  <si>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</si>
  <si>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</si>
  <si>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</si>
  <si>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</si>
  <si>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</si>
  <si>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</si>
  <si>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</si>
  <si>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</si>
  <si>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</si>
  <si>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</si>
  <si>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</si>
  <si>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</si>
  <si>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</si>
  <si>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</si>
  <si>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</si>
  <si>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</si>
  <si>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</si>
  <si>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</si>
  <si>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</si>
  <si>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</si>
  <si>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</si>
  <si>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</si>
  <si>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</si>
  <si>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</si>
  <si>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</si>
  <si>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</si>
  <si>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</si>
  <si>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</si>
  <si>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</si>
  <si>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</si>
  <si>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</si>
  <si>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</si>
  <si>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</si>
  <si>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</si>
  <si>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</si>
  <si>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</si>
  <si>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</si>
  <si>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</si>
  <si>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</si>
  <si>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</si>
  <si>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</si>
  <si>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</si>
  <si>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</si>
  <si>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</si>
  <si>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</si>
  <si>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</si>
  <si>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</si>
  <si>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</si>
  <si>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</si>
  <si>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</si>
  <si>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</si>
  <si>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Aの職員のうち、特定加算を申請する事業所数につき1人以上は、賃金改善所要額が月額平均８万円以上又は改善後の賃金が年額440万円以上であること（短期入所・予防・総合事業での重複を除く）※要件を満たせない場合はその理由を記載</t>
    <rPh sb="2" eb="4">
      <t>ショクイン</t>
    </rPh>
    <rPh sb="71" eb="73">
      <t>タンキ</t>
    </rPh>
    <rPh sb="73" eb="75">
      <t>ニュウショ</t>
    </rPh>
    <rPh sb="76" eb="78">
      <t>ヨボウ</t>
    </rPh>
    <rPh sb="79" eb="81">
      <t>ソウゴウ</t>
    </rPh>
    <rPh sb="81" eb="83">
      <t>ジギョウ</t>
    </rPh>
    <rPh sb="85" eb="87">
      <t>チョウフク</t>
    </rPh>
    <rPh sb="88" eb="89">
      <t>ノゾ</t>
    </rPh>
    <rPh sb="92" eb="94">
      <t>ヨウケン</t>
    </rPh>
    <rPh sb="95" eb="96">
      <t>ミ</t>
    </rPh>
    <rPh sb="100" eb="102">
      <t>バアイ</t>
    </rPh>
    <rPh sb="105" eb="107">
      <t>リユウ</t>
    </rPh>
    <rPh sb="108" eb="110">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</si>
</sst>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223" zoomScale="110" zoomScaleNormal="120" zoomScaleSheetLayoutView="110" workbookViewId="0">
      <selection activeCell="Q117" sqref="Q117:AI11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2" t="s">
        <v>76</v>
      </c>
      <c r="Z1" s="1002"/>
      <c r="AA1" s="1002"/>
      <c r="AB1" s="1002"/>
      <c r="AC1" s="1002" t="str">
        <f>IF(基本情報入力シート!C33="","",基本情報入力シート!C33)</f>
        <v/>
      </c>
      <c r="AD1" s="1002"/>
      <c r="AE1" s="1002"/>
      <c r="AF1" s="1002"/>
      <c r="AG1" s="1002"/>
      <c r="AH1" s="1002"/>
      <c r="AI1" s="1002"/>
      <c r="AJ1" s="1002"/>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3"/>
      <c r="W4" s="1003"/>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6" t="s">
        <v>101</v>
      </c>
      <c r="B8" s="1047"/>
      <c r="C8" s="1047"/>
      <c r="D8" s="1047"/>
      <c r="E8" s="1047"/>
      <c r="F8" s="1048"/>
      <c r="G8" s="1049" t="str">
        <f>IF(基本情報入力シート!M37="","",基本情報入力シート!M37)</f>
        <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2"/>
      <c r="AM8" s="252"/>
      <c r="AN8" s="252"/>
      <c r="AO8" s="252"/>
      <c r="AP8" s="252"/>
      <c r="AQ8" s="252"/>
      <c r="AR8" s="252"/>
      <c r="AS8" s="252"/>
      <c r="AT8" s="252"/>
      <c r="AU8" s="252"/>
      <c r="AV8" s="252"/>
      <c r="AW8" s="252"/>
    </row>
    <row r="9" spans="1:49" s="251" customFormat="1" ht="25.5" customHeight="1">
      <c r="A9" s="1065" t="s">
        <v>100</v>
      </c>
      <c r="B9" s="1066"/>
      <c r="C9" s="1066"/>
      <c r="D9" s="1066"/>
      <c r="E9" s="1066"/>
      <c r="F9" s="1067"/>
      <c r="G9" s="1051" t="str">
        <f>IF(基本情報入力シート!M38="","",基本情報入力シート!M38)</f>
        <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2"/>
      <c r="AM9" s="252"/>
      <c r="AN9" s="252"/>
      <c r="AO9" s="252"/>
      <c r="AP9" s="252"/>
      <c r="AQ9" s="252"/>
      <c r="AR9" s="252"/>
      <c r="AS9" s="252"/>
      <c r="AT9" s="252"/>
      <c r="AU9" s="252"/>
      <c r="AV9" s="252"/>
      <c r="AW9" s="252"/>
    </row>
    <row r="10" spans="1:49" s="251" customFormat="1" ht="12.75" customHeight="1">
      <c r="A10" s="1059" t="s">
        <v>104</v>
      </c>
      <c r="B10" s="1060"/>
      <c r="C10" s="1060"/>
      <c r="D10" s="1060"/>
      <c r="E10" s="1060"/>
      <c r="F10" s="1061"/>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0"/>
      <c r="B11" s="1031"/>
      <c r="C11" s="1031"/>
      <c r="D11" s="1031"/>
      <c r="E11" s="1031"/>
      <c r="F11" s="1032"/>
      <c r="G11" s="1055" t="str">
        <f>IF(基本情報入力シート!M40="","",基本情報入力シート!M40)</f>
        <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2"/>
      <c r="AM11" s="252"/>
      <c r="AN11" s="252"/>
      <c r="AO11" s="252"/>
      <c r="AP11" s="252"/>
      <c r="AQ11" s="252"/>
      <c r="AR11" s="252"/>
      <c r="AS11" s="252"/>
      <c r="AT11" s="252"/>
      <c r="AU11" s="252"/>
      <c r="AV11" s="252"/>
      <c r="AW11" s="252"/>
    </row>
    <row r="12" spans="1:49" s="251" customFormat="1" ht="16.5" customHeight="1">
      <c r="A12" s="1030"/>
      <c r="B12" s="1031"/>
      <c r="C12" s="1031"/>
      <c r="D12" s="1031"/>
      <c r="E12" s="1031"/>
      <c r="F12" s="1032"/>
      <c r="G12" s="1058" t="str">
        <f>IF(基本情報入力シート!M41="","",基本情報入力シート!M41)</f>
        <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2"/>
      <c r="AM12" s="252"/>
      <c r="AN12" s="252"/>
      <c r="AO12" s="252"/>
      <c r="AP12" s="252"/>
      <c r="AQ12" s="252"/>
      <c r="AR12" s="252"/>
      <c r="AS12" s="252"/>
      <c r="AT12" s="252"/>
      <c r="AU12" s="252"/>
      <c r="AV12" s="252"/>
      <c r="AW12" s="252"/>
    </row>
    <row r="13" spans="1:49" s="251" customFormat="1" ht="13.5" customHeight="1">
      <c r="A13" s="1062" t="s">
        <v>101</v>
      </c>
      <c r="B13" s="1063"/>
      <c r="C13" s="1063"/>
      <c r="D13" s="1063"/>
      <c r="E13" s="1063"/>
      <c r="F13" s="1064"/>
      <c r="G13" s="1049" t="str">
        <f>IF(基本情報入力シート!M44="","",基本情報入力シート!M44)</f>
        <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2"/>
      <c r="AM13" s="252"/>
      <c r="AN13" s="252"/>
      <c r="AO13" s="252"/>
      <c r="AP13" s="252"/>
      <c r="AQ13" s="252"/>
      <c r="AR13" s="252"/>
      <c r="AS13" s="252"/>
      <c r="AT13" s="252"/>
      <c r="AU13" s="252"/>
      <c r="AV13" s="252"/>
      <c r="AW13" s="252"/>
    </row>
    <row r="14" spans="1:49" s="251" customFormat="1" ht="27.75" customHeight="1">
      <c r="A14" s="1030" t="s">
        <v>99</v>
      </c>
      <c r="B14" s="1031"/>
      <c r="C14" s="1031"/>
      <c r="D14" s="1031"/>
      <c r="E14" s="1031"/>
      <c r="F14" s="1032"/>
      <c r="G14" s="1053" t="str">
        <f>IF(基本情報入力シート!M45="","",基本情報入力シート!M45)</f>
        <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2"/>
      <c r="AM14" s="252"/>
      <c r="AN14" s="252"/>
      <c r="AO14" s="252"/>
      <c r="AP14" s="252"/>
      <c r="AQ14" s="252"/>
      <c r="AR14" s="252"/>
      <c r="AS14" s="252"/>
      <c r="AT14" s="252"/>
      <c r="AU14" s="252"/>
      <c r="AV14" s="252"/>
      <c r="AW14" s="252"/>
    </row>
    <row r="15" spans="1:49" s="251" customFormat="1" ht="18.75" customHeight="1">
      <c r="A15" s="1033" t="s">
        <v>103</v>
      </c>
      <c r="B15" s="1033"/>
      <c r="C15" s="1033"/>
      <c r="D15" s="1033"/>
      <c r="E15" s="1033"/>
      <c r="F15" s="1033"/>
      <c r="G15" s="855" t="s">
        <v>0</v>
      </c>
      <c r="H15" s="1033"/>
      <c r="I15" s="1033"/>
      <c r="J15" s="1033"/>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7" t="s">
        <v>334</v>
      </c>
      <c r="D19" s="1098"/>
      <c r="E19" s="1098"/>
      <c r="F19" s="1098"/>
      <c r="G19" s="1098"/>
      <c r="H19" s="1098"/>
      <c r="I19" s="1098"/>
      <c r="J19" s="1098"/>
      <c r="K19" s="1098"/>
      <c r="L19" s="1099"/>
      <c r="M19" s="217"/>
      <c r="N19" s="1127" t="s">
        <v>335</v>
      </c>
      <c r="O19" s="1128"/>
      <c r="P19" s="1128"/>
      <c r="Q19" s="1128"/>
      <c r="R19" s="1128"/>
      <c r="S19" s="1128"/>
      <c r="T19" s="1128"/>
      <c r="U19" s="1128"/>
      <c r="V19" s="1128"/>
      <c r="W19" s="1129"/>
      <c r="X19" s="218"/>
      <c r="Y19" s="1130" t="s">
        <v>336</v>
      </c>
      <c r="Z19" s="1131"/>
      <c r="AA19" s="1131"/>
      <c r="AB19" s="1131"/>
      <c r="AC19" s="1131"/>
      <c r="AD19" s="1131"/>
      <c r="AE19" s="1131"/>
      <c r="AF19" s="1131"/>
      <c r="AG19" s="1131"/>
      <c r="AH19" s="1131"/>
      <c r="AI19" s="1132"/>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8" t="s">
        <v>352</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3" t="s">
        <v>287</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78"/>
      <c r="X31" s="278"/>
      <c r="Y31" s="278"/>
      <c r="Z31" s="278"/>
      <c r="AA31" s="278"/>
      <c r="AB31" s="278"/>
      <c r="AC31" s="278"/>
      <c r="AD31" s="278"/>
      <c r="AE31" s="278"/>
      <c r="AF31" s="278"/>
      <c r="AG31" s="278"/>
      <c r="AH31" s="278"/>
      <c r="AI31" s="278"/>
      <c r="AJ31" s="192"/>
      <c r="AK31" s="271"/>
      <c r="AT31" s="267"/>
    </row>
    <row r="32" spans="1:49" ht="26.25" customHeight="1">
      <c r="A32" s="280" t="s">
        <v>9</v>
      </c>
      <c r="B32" s="937" t="s">
        <v>220</v>
      </c>
      <c r="C32" s="937"/>
      <c r="D32" s="830" t="str">
        <f>IF(V4=0,"",V4)</f>
        <v/>
      </c>
      <c r="E32" s="830"/>
      <c r="F32" s="281" t="s">
        <v>221</v>
      </c>
      <c r="G32" s="282"/>
      <c r="H32" s="282"/>
      <c r="I32" s="282"/>
      <c r="J32" s="282"/>
      <c r="K32" s="282"/>
      <c r="L32" s="282"/>
      <c r="M32" s="282"/>
      <c r="N32" s="282"/>
      <c r="O32" s="283"/>
      <c r="P32" s="1011">
        <f>SUM(P37,W37,AD37)</f>
        <v>0</v>
      </c>
      <c r="Q32" s="1012"/>
      <c r="R32" s="1012"/>
      <c r="S32" s="1012"/>
      <c r="T32" s="1012"/>
      <c r="U32" s="1013"/>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375</v>
      </c>
      <c r="C33" s="1019"/>
      <c r="D33" s="1019"/>
      <c r="E33" s="1019"/>
      <c r="F33" s="1019"/>
      <c r="G33" s="1019"/>
      <c r="H33" s="1019"/>
      <c r="I33" s="1019"/>
      <c r="J33" s="1019"/>
      <c r="K33" s="1019"/>
      <c r="L33" s="1019"/>
      <c r="M33" s="1019"/>
      <c r="N33" s="1019"/>
      <c r="O33" s="1035"/>
      <c r="P33" s="1011">
        <f>SUM(P38,W38,AD38)</f>
        <v>0</v>
      </c>
      <c r="Q33" s="1012"/>
      <c r="R33" s="1012"/>
      <c r="S33" s="1012"/>
      <c r="T33" s="1012"/>
      <c r="U33" s="1013"/>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1" t="str">
        <f>IF(B19="○", IF(P37="","",IF(P38="","",IF(P38&gt;P37,"○","☓"))),"")</f>
        <v/>
      </c>
      <c r="W36" s="1042" t="s">
        <v>223</v>
      </c>
      <c r="X36" s="1040"/>
      <c r="Y36" s="1040"/>
      <c r="Z36" s="1040"/>
      <c r="AA36" s="1040"/>
      <c r="AB36" s="1041"/>
      <c r="AC36" s="291" t="str">
        <f>IF(M19="○", IF(W37="","",IF(W38="","",IF(W38&gt;W37,"○","☓"))),"")</f>
        <v/>
      </c>
      <c r="AD36" s="1042" t="s">
        <v>217</v>
      </c>
      <c r="AE36" s="1040"/>
      <c r="AF36" s="1040"/>
      <c r="AG36" s="1040"/>
      <c r="AH36" s="1040"/>
      <c r="AI36" s="1041"/>
      <c r="AJ36" s="291" t="str">
        <f>IF(X19="○", IF(AD37="","",IF(AD38="","",IF(AD38&gt;AD37,"○","☓"))),"")</f>
        <v/>
      </c>
      <c r="AL36" s="889" t="s">
        <v>377</v>
      </c>
      <c r="AM36" s="889"/>
      <c r="AN36" s="889"/>
      <c r="AO36" s="889"/>
      <c r="AP36" s="889"/>
      <c r="AQ36" s="889"/>
      <c r="AR36" s="889"/>
      <c r="AS36" s="889"/>
      <c r="AT36" s="889"/>
      <c r="AU36" s="889"/>
      <c r="AV36" s="890"/>
    </row>
    <row r="37" spans="1:73" ht="26.25" customHeight="1" thickBot="1">
      <c r="A37" s="280" t="s">
        <v>9</v>
      </c>
      <c r="B37" s="937" t="s">
        <v>220</v>
      </c>
      <c r="C37" s="937"/>
      <c r="D37" s="830" t="str">
        <f>IF(V4=0,"",V4)</f>
        <v/>
      </c>
      <c r="E37" s="830"/>
      <c r="F37" s="281" t="s">
        <v>221</v>
      </c>
      <c r="G37" s="282"/>
      <c r="H37" s="282"/>
      <c r="I37" s="282"/>
      <c r="J37" s="282"/>
      <c r="K37" s="282"/>
      <c r="L37" s="282"/>
      <c r="M37" s="282"/>
      <c r="N37" s="282"/>
      <c r="O37" s="283"/>
      <c r="P37" s="953" t="str">
        <f>IF('別紙様式2-2 個表_処遇'!O5="","",'別紙様式2-2 個表_処遇'!O5)</f>
        <v/>
      </c>
      <c r="Q37" s="954"/>
      <c r="R37" s="954"/>
      <c r="S37" s="954"/>
      <c r="T37" s="954"/>
      <c r="U37" s="954"/>
      <c r="V37" s="292" t="s">
        <v>1</v>
      </c>
      <c r="W37" s="877" t="str">
        <f>IF('別紙様式2-3 個表_特定'!O5="","",'別紙様式2-3 個表_特定'!O5)</f>
        <v/>
      </c>
      <c r="X37" s="878"/>
      <c r="Y37" s="878"/>
      <c r="Z37" s="878"/>
      <c r="AA37" s="878"/>
      <c r="AB37" s="878"/>
      <c r="AC37" s="292" t="s">
        <v>1</v>
      </c>
      <c r="AD37" s="877" t="str">
        <f>IF('別紙様式2-4 個表_ベースアップ'!O5="","",'別紙様式2-4 個表_ベースアップ'!O5)</f>
        <v/>
      </c>
      <c r="AE37" s="878"/>
      <c r="AF37" s="878"/>
      <c r="AG37" s="878"/>
      <c r="AH37" s="878"/>
      <c r="AI37" s="878"/>
      <c r="AJ37" s="293" t="s">
        <v>1</v>
      </c>
      <c r="AL37" s="252"/>
    </row>
    <row r="38" spans="1:73" ht="30" customHeight="1" thickBot="1">
      <c r="A38" s="280" t="s">
        <v>10</v>
      </c>
      <c r="B38" s="848" t="s">
        <v>376</v>
      </c>
      <c r="C38" s="1019"/>
      <c r="D38" s="1019"/>
      <c r="E38" s="1019"/>
      <c r="F38" s="1019"/>
      <c r="G38" s="1019"/>
      <c r="H38" s="1019"/>
      <c r="I38" s="1019"/>
      <c r="J38" s="1019"/>
      <c r="K38" s="1019"/>
      <c r="L38" s="1019"/>
      <c r="M38" s="1019"/>
      <c r="N38" s="1019"/>
      <c r="O38" s="1019"/>
      <c r="P38" s="1020"/>
      <c r="Q38" s="1021"/>
      <c r="R38" s="1021"/>
      <c r="S38" s="1021"/>
      <c r="T38" s="1021"/>
      <c r="U38" s="1022"/>
      <c r="V38" s="294" t="s">
        <v>1</v>
      </c>
      <c r="W38" s="1023"/>
      <c r="X38" s="1024"/>
      <c r="Y38" s="1024"/>
      <c r="Z38" s="1024"/>
      <c r="AA38" s="1024"/>
      <c r="AB38" s="1025"/>
      <c r="AC38" s="294" t="s">
        <v>1</v>
      </c>
      <c r="AD38" s="1112">
        <f>S139+S142</f>
        <v>0</v>
      </c>
      <c r="AE38" s="1113"/>
      <c r="AF38" s="1113"/>
      <c r="AG38" s="1113"/>
      <c r="AH38" s="1113"/>
      <c r="AI38" s="1114"/>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2" t="b">
        <v>0</v>
      </c>
      <c r="B48" s="1103"/>
      <c r="C48" s="1100" t="s">
        <v>299</v>
      </c>
      <c r="D48" s="1100"/>
      <c r="E48" s="1100"/>
      <c r="F48" s="1100"/>
      <c r="G48" s="1100"/>
      <c r="H48" s="1100"/>
      <c r="I48" s="1100"/>
      <c r="J48" s="1100"/>
      <c r="K48" s="1100"/>
      <c r="L48" s="1100"/>
      <c r="M48" s="1100"/>
      <c r="N48" s="1100"/>
      <c r="O48" s="1100"/>
      <c r="P48" s="1100"/>
      <c r="Q48" s="1100"/>
      <c r="R48" s="1100"/>
      <c r="S48" s="1100"/>
      <c r="T48" s="1100"/>
      <c r="U48" s="1100"/>
      <c r="V48" s="1101"/>
      <c r="W48" s="278" t="s">
        <v>286</v>
      </c>
      <c r="X48" s="291" t="str">
        <f>IF(A48="","",IF(A48=TRUE,"○","×"))</f>
        <v>×</v>
      </c>
      <c r="Y48" s="304" t="s">
        <v>288</v>
      </c>
      <c r="Z48" s="278"/>
      <c r="AA48" s="278"/>
      <c r="AB48" s="278"/>
      <c r="AC48" s="278"/>
      <c r="AD48" s="278"/>
      <c r="AE48" s="278"/>
      <c r="AF48" s="278"/>
      <c r="AG48" s="278"/>
      <c r="AH48" s="278"/>
      <c r="AI48" s="278"/>
      <c r="AJ48" s="192"/>
      <c r="AK48" s="271"/>
      <c r="AL48" s="889" t="s">
        <v>427</v>
      </c>
      <c r="AM48" s="889"/>
      <c r="AN48" s="889"/>
      <c r="AO48" s="889"/>
      <c r="AP48" s="889"/>
      <c r="AQ48" s="889"/>
      <c r="AR48" s="889"/>
      <c r="AS48" s="889"/>
      <c r="AT48" s="889"/>
      <c r="AU48" s="889"/>
      <c r="AV48" s="890"/>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4" t="s">
        <v>436</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3">
        <f>P38</f>
        <v>0</v>
      </c>
      <c r="T53" s="934"/>
      <c r="U53" s="934"/>
      <c r="V53" s="934"/>
      <c r="W53" s="934"/>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384</v>
      </c>
      <c r="AM53" s="889"/>
      <c r="AN53" s="889"/>
      <c r="AO53" s="889"/>
      <c r="AP53" s="889"/>
      <c r="AQ53" s="889"/>
      <c r="AR53" s="889"/>
      <c r="AS53" s="889"/>
      <c r="AT53" s="889"/>
      <c r="AU53" s="889"/>
      <c r="AV53" s="890"/>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25" t="s">
        <v>35</v>
      </c>
      <c r="B55" s="926"/>
      <c r="C55" s="926"/>
      <c r="D55" s="926"/>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5"/>
      <c r="AE55" s="1125"/>
      <c r="AF55" s="1125"/>
      <c r="AG55" s="1125"/>
      <c r="AH55" s="1125"/>
      <c r="AI55" s="324" t="s">
        <v>140</v>
      </c>
      <c r="AJ55" s="326"/>
      <c r="AK55" s="257"/>
      <c r="AL55" s="252"/>
      <c r="AM55" s="252"/>
      <c r="AN55" s="252"/>
      <c r="AO55" s="252"/>
      <c r="AP55" s="252"/>
      <c r="AQ55" s="252"/>
      <c r="AR55" s="252"/>
      <c r="AS55" s="252"/>
      <c r="AT55" s="252"/>
      <c r="AU55" s="252"/>
      <c r="AV55" s="252"/>
      <c r="AW55" s="252"/>
    </row>
    <row r="56" spans="1:52" s="251" customFormat="1" ht="18.75" customHeight="1">
      <c r="A56" s="927" t="s">
        <v>32</v>
      </c>
      <c r="B56" s="928"/>
      <c r="C56" s="928"/>
      <c r="D56" s="928"/>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9"/>
      <c r="B57" s="930"/>
      <c r="C57" s="930"/>
      <c r="D57" s="930"/>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4"/>
      <c r="Y57" s="1124"/>
      <c r="Z57" s="1124"/>
      <c r="AA57" s="1124"/>
      <c r="AB57" s="1124"/>
      <c r="AC57" s="1124"/>
      <c r="AD57" s="1124"/>
      <c r="AE57" s="1124"/>
      <c r="AF57" s="1124"/>
      <c r="AG57" s="1124"/>
      <c r="AH57" s="1124"/>
      <c r="AI57" s="1124"/>
      <c r="AJ57" s="332" t="s">
        <v>31</v>
      </c>
      <c r="AK57" s="257"/>
      <c r="AL57" s="252"/>
      <c r="AM57" s="252"/>
      <c r="AN57" s="252"/>
      <c r="AO57" s="252"/>
      <c r="AP57" s="252"/>
      <c r="AQ57" s="252"/>
      <c r="AR57" s="252"/>
      <c r="AS57" s="252"/>
      <c r="AT57" s="252"/>
      <c r="AU57" s="252"/>
      <c r="AV57" s="252"/>
      <c r="AW57" s="252"/>
    </row>
    <row r="58" spans="1:52" s="251" customFormat="1" ht="19.5" customHeight="1">
      <c r="A58" s="929"/>
      <c r="B58" s="930"/>
      <c r="C58" s="930"/>
      <c r="D58" s="930"/>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9"/>
      <c r="B59" s="930"/>
      <c r="C59" s="930"/>
      <c r="D59" s="930"/>
      <c r="E59" s="1115"/>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57"/>
      <c r="AL59" s="252"/>
      <c r="AM59" s="252"/>
      <c r="AN59" s="252"/>
      <c r="AO59" s="252"/>
      <c r="AP59" s="252"/>
      <c r="AQ59" s="252"/>
      <c r="AR59" s="252"/>
      <c r="AS59" s="252"/>
      <c r="AT59" s="252"/>
      <c r="AU59" s="252"/>
      <c r="AV59" s="252"/>
      <c r="AW59" s="252"/>
    </row>
    <row r="60" spans="1:52" s="251" customFormat="1" ht="18.75" customHeight="1" thickBot="1">
      <c r="A60" s="929"/>
      <c r="B60" s="930"/>
      <c r="C60" s="930"/>
      <c r="D60" s="930"/>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31"/>
      <c r="B61" s="932"/>
      <c r="C61" s="932"/>
      <c r="D61" s="932"/>
      <c r="E61" s="338" t="s">
        <v>120</v>
      </c>
      <c r="F61" s="339"/>
      <c r="G61" s="339"/>
      <c r="H61" s="339"/>
      <c r="I61" s="339"/>
      <c r="J61" s="339"/>
      <c r="K61" s="339"/>
      <c r="L61" s="796" t="s">
        <v>121</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3" t="s">
        <v>450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9" t="s">
        <v>437</v>
      </c>
      <c r="V65" s="1120"/>
      <c r="W65" s="1120"/>
      <c r="X65" s="1120"/>
      <c r="Y65" s="1120"/>
      <c r="Z65" s="1120"/>
      <c r="AA65" s="1120"/>
      <c r="AB65" s="1120"/>
      <c r="AC65" s="1120"/>
      <c r="AD65" s="1120"/>
      <c r="AE65" s="1120"/>
      <c r="AF65" s="1120"/>
      <c r="AG65" s="219" t="b">
        <v>0</v>
      </c>
      <c r="AH65" s="362" t="s">
        <v>49</v>
      </c>
      <c r="AI65" s="363"/>
      <c r="AJ65" s="313" t="str">
        <f>IF(B19="○", IF(COUNTIF('別紙様式2-2 個表_処遇'!T11:T110,"*加算Ⅰ*")+COUNTIF('別紙様式2-2 個表_処遇'!T11:T110,"*加算Ⅱ*"),IF(AG65=TRUE,"○","×"),""),"")</f>
        <v/>
      </c>
      <c r="AK65" s="257"/>
      <c r="AL65" s="838" t="s">
        <v>378</v>
      </c>
      <c r="AM65" s="889"/>
      <c r="AN65" s="889"/>
      <c r="AO65" s="889"/>
      <c r="AP65" s="889"/>
      <c r="AQ65" s="889"/>
      <c r="AR65" s="889"/>
      <c r="AS65" s="889"/>
      <c r="AT65" s="889"/>
      <c r="AU65" s="889"/>
      <c r="AV65" s="890"/>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1" t="s">
        <v>437</v>
      </c>
      <c r="V70" s="1122"/>
      <c r="W70" s="1122"/>
      <c r="X70" s="1122"/>
      <c r="Y70" s="1122"/>
      <c r="Z70" s="1122"/>
      <c r="AA70" s="1122"/>
      <c r="AB70" s="1122"/>
      <c r="AC70" s="1122"/>
      <c r="AD70" s="1122"/>
      <c r="AE70" s="1122"/>
      <c r="AF70" s="1122"/>
      <c r="AG70" s="219" t="b">
        <v>0</v>
      </c>
      <c r="AH70" s="362" t="s">
        <v>49</v>
      </c>
      <c r="AI70" s="363"/>
      <c r="AJ70" s="313" t="str">
        <f>IF(B19="○", IF(COUNTIF('別紙様式2-2 個表_処遇'!T11:T110,"*加算Ⅰ*")+COUNTIF('別紙様式2-2 個表_処遇'!T11:T110,"*加算Ⅱ*"),IF(AND(AG70=TRUE, OR(AND(K72=TRUE,M74&lt;&gt;""), AND(K75=TRUE,M76&lt;&gt;""))),"○","×"),""),"")</f>
        <v/>
      </c>
      <c r="AK70" s="390"/>
      <c r="AL70" s="838" t="s">
        <v>379</v>
      </c>
      <c r="AM70" s="889"/>
      <c r="AN70" s="889"/>
      <c r="AO70" s="889"/>
      <c r="AP70" s="889"/>
      <c r="AQ70" s="889"/>
      <c r="AR70" s="889"/>
      <c r="AS70" s="889"/>
      <c r="AT70" s="889"/>
      <c r="AU70" s="889"/>
      <c r="AV70" s="890"/>
      <c r="AW70" s="252"/>
    </row>
    <row r="71" spans="1:49" s="251" customFormat="1" ht="31.5" customHeight="1" thickBot="1">
      <c r="A71" s="1093"/>
      <c r="B71" s="391"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57"/>
      <c r="AL71" s="392"/>
      <c r="AM71" s="238"/>
      <c r="AN71" s="238"/>
      <c r="AO71" s="238"/>
      <c r="AP71" s="252"/>
      <c r="AQ71" s="252"/>
      <c r="AR71" s="252"/>
      <c r="AS71" s="252"/>
      <c r="AT71" s="252"/>
      <c r="AU71" s="252"/>
      <c r="AV71" s="252"/>
      <c r="AW71" s="252"/>
    </row>
    <row r="72" spans="1:49" s="251" customFormat="1" ht="12" customHeight="1">
      <c r="A72" s="1094"/>
      <c r="B72" s="1014"/>
      <c r="C72" s="1070" t="s">
        <v>146</v>
      </c>
      <c r="D72" s="864"/>
      <c r="E72" s="864"/>
      <c r="F72" s="864"/>
      <c r="G72" s="864"/>
      <c r="H72" s="864"/>
      <c r="I72" s="864"/>
      <c r="J72" s="864"/>
      <c r="K72" s="961" t="b">
        <v>0</v>
      </c>
      <c r="L72" s="1071" t="s">
        <v>147</v>
      </c>
      <c r="M72" s="941" t="s">
        <v>339</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3"/>
      <c r="AL72" s="394"/>
      <c r="AM72" s="252"/>
      <c r="AN72" s="252"/>
      <c r="AO72" s="252"/>
      <c r="AP72" s="252"/>
      <c r="AQ72" s="252"/>
      <c r="AR72" s="252"/>
      <c r="AS72" s="252"/>
      <c r="AT72" s="252"/>
      <c r="AU72" s="252"/>
      <c r="AV72" s="252"/>
      <c r="AW72" s="252"/>
    </row>
    <row r="73" spans="1:49" s="251"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3"/>
      <c r="AL73" s="394"/>
      <c r="AM73" s="238"/>
      <c r="AN73" s="238"/>
      <c r="AO73" s="252"/>
      <c r="AP73" s="252"/>
      <c r="AQ73" s="252"/>
      <c r="AR73" s="252"/>
      <c r="AS73" s="252"/>
      <c r="AT73" s="252"/>
      <c r="AU73" s="252"/>
      <c r="AV73" s="252"/>
      <c r="AW73" s="252"/>
    </row>
    <row r="74" spans="1:49" s="251"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57"/>
      <c r="AL74" s="394"/>
      <c r="AM74" s="252"/>
      <c r="AN74" s="252"/>
      <c r="AO74" s="252"/>
      <c r="AP74" s="252"/>
      <c r="AQ74" s="252"/>
      <c r="AR74" s="252"/>
      <c r="AS74" s="252"/>
      <c r="AT74" s="252"/>
      <c r="AU74" s="252"/>
      <c r="AV74" s="252"/>
      <c r="AW74" s="252"/>
    </row>
    <row r="75" spans="1:49" s="251" customFormat="1" ht="19.5" customHeight="1">
      <c r="A75" s="1094"/>
      <c r="B75" s="1015"/>
      <c r="C75" s="1070"/>
      <c r="D75" s="864"/>
      <c r="E75" s="864"/>
      <c r="F75" s="864"/>
      <c r="G75" s="864"/>
      <c r="H75" s="864"/>
      <c r="I75" s="864"/>
      <c r="J75" s="864"/>
      <c r="K75" s="964" t="b">
        <v>0</v>
      </c>
      <c r="L75" s="1072"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5"/>
      <c r="B76" s="1015"/>
      <c r="C76" s="1070"/>
      <c r="D76" s="864"/>
      <c r="E76" s="864"/>
      <c r="F76" s="864"/>
      <c r="G76" s="864"/>
      <c r="H76" s="864"/>
      <c r="I76" s="864"/>
      <c r="J76" s="864"/>
      <c r="K76" s="965"/>
      <c r="L76" s="1086"/>
      <c r="M76" s="938"/>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380</v>
      </c>
      <c r="AM79" s="839"/>
      <c r="AN79" s="839"/>
      <c r="AO79" s="839"/>
      <c r="AP79" s="839"/>
      <c r="AQ79" s="839"/>
      <c r="AR79" s="839"/>
      <c r="AS79" s="839"/>
      <c r="AT79" s="839"/>
      <c r="AU79" s="839"/>
      <c r="AV79" s="840"/>
      <c r="AW79" s="252"/>
    </row>
    <row r="80" spans="1:49" s="251" customFormat="1" ht="28.5" customHeight="1" thickBot="1">
      <c r="A80" s="1093"/>
      <c r="B80" s="365"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1"/>
      <c r="AL80" s="252"/>
      <c r="AM80" s="252"/>
      <c r="AN80" s="252"/>
      <c r="AO80" s="252"/>
      <c r="AP80" s="252"/>
      <c r="AQ80" s="252"/>
      <c r="AR80" s="252"/>
      <c r="AS80" s="252"/>
      <c r="AT80" s="252"/>
      <c r="AU80" s="252"/>
      <c r="AV80" s="252"/>
      <c r="AW80" s="252"/>
    </row>
    <row r="81" spans="1:52" s="251" customFormat="1" ht="30.75" customHeight="1">
      <c r="A81" s="1094"/>
      <c r="B81" s="1014"/>
      <c r="C81" s="1135" t="s">
        <v>155</v>
      </c>
      <c r="D81" s="1136"/>
      <c r="E81" s="1136"/>
      <c r="F81" s="1136"/>
      <c r="G81" s="1136"/>
      <c r="H81" s="1136"/>
      <c r="I81" s="1136"/>
      <c r="J81" s="1137"/>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1094"/>
      <c r="B82" s="1015"/>
      <c r="C82" s="1070"/>
      <c r="D82" s="864"/>
      <c r="E82" s="864"/>
      <c r="F82" s="864"/>
      <c r="G82" s="864"/>
      <c r="H82" s="864"/>
      <c r="I82" s="864"/>
      <c r="J82" s="994"/>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1095"/>
      <c r="B83" s="1016"/>
      <c r="C83" s="1138"/>
      <c r="D83" s="894"/>
      <c r="E83" s="894"/>
      <c r="F83" s="894"/>
      <c r="G83" s="894"/>
      <c r="H83" s="894"/>
      <c r="I83" s="894"/>
      <c r="J83" s="895"/>
      <c r="K83" s="222" t="b">
        <v>0</v>
      </c>
      <c r="L83" s="412"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7" t="s">
        <v>438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3" t="s">
        <v>439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67"/>
    </row>
    <row r="91" spans="1:52" ht="22.5" customHeight="1">
      <c r="A91" s="420" t="s">
        <v>361</v>
      </c>
      <c r="B91" s="983" t="s">
        <v>440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41" t="s">
        <v>431</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7">
        <f>W38</f>
        <v>0</v>
      </c>
      <c r="T95" s="1018"/>
      <c r="U95" s="1018"/>
      <c r="V95" s="1018"/>
      <c r="W95" s="1018"/>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28"/>
      <c r="B97" s="948" t="s">
        <v>340</v>
      </c>
      <c r="C97" s="949"/>
      <c r="D97" s="949"/>
      <c r="E97" s="949"/>
      <c r="F97" s="949"/>
      <c r="G97" s="949"/>
      <c r="H97" s="949"/>
      <c r="I97" s="949"/>
      <c r="J97" s="949"/>
      <c r="K97" s="949"/>
      <c r="L97" s="949"/>
      <c r="M97" s="949"/>
      <c r="N97" s="949"/>
      <c r="O97" s="949"/>
      <c r="P97" s="949"/>
      <c r="Q97" s="949"/>
      <c r="R97" s="949"/>
      <c r="S97" s="1068"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3" t="s">
        <v>390</v>
      </c>
      <c r="C98" s="1134"/>
      <c r="D98" s="1134"/>
      <c r="E98" s="1134"/>
      <c r="F98" s="1134"/>
      <c r="G98" s="1134"/>
      <c r="H98" s="1134"/>
      <c r="I98" s="1134"/>
      <c r="J98" s="1134"/>
      <c r="K98" s="1134"/>
      <c r="L98" s="1134"/>
      <c r="M98" s="1134"/>
      <c r="N98" s="1134"/>
      <c r="O98" s="1134"/>
      <c r="P98" s="1134"/>
      <c r="Q98" s="1134"/>
      <c r="R98" s="1134"/>
      <c r="S98" s="879"/>
      <c r="T98" s="880"/>
      <c r="U98" s="880"/>
      <c r="V98" s="880"/>
      <c r="W98" s="880"/>
      <c r="X98" s="433" t="s">
        <v>216</v>
      </c>
      <c r="Y98" s="880"/>
      <c r="Z98" s="880"/>
      <c r="AA98" s="880"/>
      <c r="AB98" s="880"/>
      <c r="AC98" s="880"/>
      <c r="AD98" s="434" t="s">
        <v>216</v>
      </c>
      <c r="AE98" s="880"/>
      <c r="AF98" s="880"/>
      <c r="AG98" s="880"/>
      <c r="AH98" s="880"/>
      <c r="AI98" s="880"/>
      <c r="AJ98" s="435" t="s">
        <v>24</v>
      </c>
      <c r="AK98" s="984" t="s">
        <v>373</v>
      </c>
    </row>
    <row r="99" spans="1:54" ht="17.25" customHeight="1" thickBot="1">
      <c r="A99" s="432"/>
      <c r="B99" s="1150" t="s">
        <v>442</v>
      </c>
      <c r="C99" s="1151"/>
      <c r="D99" s="1151"/>
      <c r="E99" s="1151"/>
      <c r="F99" s="1151"/>
      <c r="G99" s="1151"/>
      <c r="H99" s="1151"/>
      <c r="I99" s="1151"/>
      <c r="J99" s="1151"/>
      <c r="K99" s="1151"/>
      <c r="L99" s="1151"/>
      <c r="M99" s="1151"/>
      <c r="N99" s="1151"/>
      <c r="O99" s="1151"/>
      <c r="P99" s="1151"/>
      <c r="Q99" s="1151"/>
      <c r="R99" s="1152"/>
      <c r="S99" s="1148"/>
      <c r="T99" s="1143"/>
      <c r="U99" s="1143"/>
      <c r="V99" s="1143"/>
      <c r="W99" s="1144"/>
      <c r="X99" s="1154" t="s">
        <v>274</v>
      </c>
      <c r="Y99" s="1142"/>
      <c r="Z99" s="1143"/>
      <c r="AA99" s="1143"/>
      <c r="AB99" s="1143"/>
      <c r="AC99" s="1144"/>
      <c r="AD99" s="1156" t="s">
        <v>274</v>
      </c>
      <c r="AE99" s="1142"/>
      <c r="AF99" s="1143"/>
      <c r="AG99" s="1143"/>
      <c r="AH99" s="1143"/>
      <c r="AI99" s="1144"/>
      <c r="AJ99" s="436" t="str">
        <f>IF(M19="○", IF(AND(S97=TRUE,Y97=TRUE), IF(AND(S99&gt;Y99, Y99&gt;0),"○","×"),""),"")</f>
        <v/>
      </c>
      <c r="AK99" s="984"/>
      <c r="AL99" s="838" t="s">
        <v>451</v>
      </c>
      <c r="AM99" s="889"/>
      <c r="AN99" s="889"/>
      <c r="AO99" s="889"/>
      <c r="AP99" s="889"/>
      <c r="AQ99" s="889"/>
      <c r="AR99" s="889"/>
      <c r="AS99" s="889"/>
      <c r="AT99" s="889"/>
      <c r="AU99" s="889"/>
      <c r="AV99" s="890"/>
    </row>
    <row r="100" spans="1:54" ht="17.25" customHeight="1" thickBot="1">
      <c r="A100" s="432"/>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3" t="str">
        <f>IF(M19="○", IF(AND(Y97=TRUE,AE97=TRUE), IF(AND(Y103="",AE103=""), IF(AND(Y99&gt;=2*AE99,AE99&gt;0),"○","×"), IF(AND(Y103&gt;=AE103, Y99&gt;0, AE99&gt;0),"○","×")), IF(AND(S97=TRUE,AE97=TRUE),IF(AND(Y103&gt;=AE103,AE103&gt;0), IF(AND(S99&gt;2*AE99,AE99&gt;0),"○","×"),"×"),"")),"")</f>
        <v/>
      </c>
      <c r="AK100" s="985" t="s">
        <v>291</v>
      </c>
      <c r="AL100" s="838" t="s">
        <v>452</v>
      </c>
      <c r="AM100" s="889"/>
      <c r="AN100" s="889"/>
      <c r="AO100" s="889"/>
      <c r="AP100" s="889"/>
      <c r="AQ100" s="889"/>
      <c r="AR100" s="889"/>
      <c r="AS100" s="889"/>
      <c r="AT100" s="889"/>
      <c r="AU100" s="889"/>
      <c r="AV100" s="890"/>
    </row>
    <row r="101" spans="1:54" ht="18.75" customHeight="1">
      <c r="A101" s="432"/>
      <c r="B101" s="884" t="s">
        <v>292</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0</v>
      </c>
      <c r="T101" s="882"/>
      <c r="U101" s="882"/>
      <c r="V101" s="882"/>
      <c r="W101" s="882"/>
      <c r="X101" s="437" t="s">
        <v>139</v>
      </c>
      <c r="Y101" s="883">
        <f>IFERROR(S95/((IFERROR(S98/(Y99/S99), 0))+IFERROR(Y98/(Y99/Y99),0)+IFERROR(AE98/(Y99/AE99),0))/Y115,0)</f>
        <v>0</v>
      </c>
      <c r="Z101" s="882"/>
      <c r="AA101" s="882"/>
      <c r="AB101" s="882"/>
      <c r="AC101" s="882"/>
      <c r="AD101" s="437" t="s">
        <v>139</v>
      </c>
      <c r="AE101" s="883">
        <f>IFERROR(S95/((IFERROR(S98/(AE99/S99), 0))+IFERROR(Y98/(AE99/Y99),0)+IFERROR(AE98/(AE99/AE99),0))/Y115,0)</f>
        <v>0</v>
      </c>
      <c r="AF101" s="882"/>
      <c r="AG101" s="882"/>
      <c r="AH101" s="882"/>
      <c r="AI101" s="882"/>
      <c r="AJ101" s="438" t="s">
        <v>139</v>
      </c>
      <c r="AK101" s="985"/>
    </row>
    <row r="102" spans="1:54" ht="19.5" customHeight="1">
      <c r="A102" s="432"/>
      <c r="B102" s="1009" t="s">
        <v>293</v>
      </c>
      <c r="C102" s="1010"/>
      <c r="D102" s="1010"/>
      <c r="E102" s="1010"/>
      <c r="F102" s="1010"/>
      <c r="G102" s="1010"/>
      <c r="H102" s="1010"/>
      <c r="I102" s="1010"/>
      <c r="J102" s="1010"/>
      <c r="K102" s="1010"/>
      <c r="L102" s="1010"/>
      <c r="M102" s="1010"/>
      <c r="N102" s="1010"/>
      <c r="O102" s="1010"/>
      <c r="P102" s="1010"/>
      <c r="Q102" s="1010"/>
      <c r="R102" s="1010"/>
      <c r="S102" s="439" t="s">
        <v>125</v>
      </c>
      <c r="T102" s="1004" t="e">
        <f>S98*S101*Y115</f>
        <v>#VALUE!</v>
      </c>
      <c r="U102" s="1004"/>
      <c r="V102" s="1004"/>
      <c r="W102" s="440" t="s">
        <v>139</v>
      </c>
      <c r="X102" s="441" t="s">
        <v>140</v>
      </c>
      <c r="Y102" s="442" t="s">
        <v>125</v>
      </c>
      <c r="Z102" s="923" t="e">
        <f>Y98*Y101*Y115</f>
        <v>#VALUE!</v>
      </c>
      <c r="AA102" s="923"/>
      <c r="AB102" s="923"/>
      <c r="AC102" s="443" t="s">
        <v>139</v>
      </c>
      <c r="AD102" s="441" t="s">
        <v>140</v>
      </c>
      <c r="AE102" s="442" t="s">
        <v>125</v>
      </c>
      <c r="AF102" s="923" t="e">
        <f>AE98*AE101*Y115</f>
        <v>#VALUE!</v>
      </c>
      <c r="AG102" s="923"/>
      <c r="AH102" s="923"/>
      <c r="AI102" s="443" t="s">
        <v>139</v>
      </c>
      <c r="AJ102" s="444" t="s">
        <v>140</v>
      </c>
    </row>
    <row r="103" spans="1:54" ht="24.75" customHeight="1" thickBot="1">
      <c r="A103" s="428"/>
      <c r="B103" s="846" t="s">
        <v>381</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c r="Z103" s="844"/>
      <c r="AA103" s="844"/>
      <c r="AB103" s="844"/>
      <c r="AC103" s="845"/>
      <c r="AD103" s="445" t="s">
        <v>1</v>
      </c>
      <c r="AE103" s="1078"/>
      <c r="AF103" s="1079"/>
      <c r="AG103" s="1079"/>
      <c r="AH103" s="1079"/>
      <c r="AI103" s="1080"/>
      <c r="AJ103" s="446" t="s">
        <v>1</v>
      </c>
      <c r="AK103" s="249"/>
    </row>
    <row r="104" spans="1:54" ht="30.75" customHeight="1" thickBot="1">
      <c r="A104" s="428"/>
      <c r="B104" s="905" t="s">
        <v>382</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c r="Z104" s="911"/>
      <c r="AA104" s="911"/>
      <c r="AB104" s="911"/>
      <c r="AC104" s="911"/>
      <c r="AD104" s="447" t="s">
        <v>1</v>
      </c>
      <c r="AE104" s="448" t="s">
        <v>286</v>
      </c>
      <c r="AF104" s="449" t="str">
        <f>IF(M19="○", IF(Y104,IF(Y104&lt;=4400000,"○","☓"),""),"")</f>
        <v/>
      </c>
      <c r="AG104" s="450" t="s">
        <v>307</v>
      </c>
      <c r="AH104" s="451"/>
      <c r="AI104" s="451"/>
      <c r="AJ104" s="451"/>
      <c r="AK104" s="257"/>
      <c r="AL104" s="838" t="s">
        <v>428</v>
      </c>
      <c r="AM104" s="889"/>
      <c r="AN104" s="889"/>
      <c r="AO104" s="889"/>
      <c r="AP104" s="889"/>
      <c r="AQ104" s="889"/>
      <c r="AR104" s="889"/>
      <c r="AS104" s="889"/>
      <c r="AT104" s="889"/>
      <c r="AU104" s="889"/>
      <c r="AV104" s="890"/>
    </row>
    <row r="105" spans="1:54" s="251" customFormat="1" ht="28.5" customHeight="1">
      <c r="A105" s="452"/>
      <c r="B105" s="907" t="s">
        <v>300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c r="Z105" s="911"/>
      <c r="AA105" s="911"/>
      <c r="AB105" s="911"/>
      <c r="AC105" s="911"/>
      <c r="AD105" s="438" t="s">
        <v>289</v>
      </c>
      <c r="AE105" s="453" t="s">
        <v>286</v>
      </c>
      <c r="AF105" s="912" t="str">
        <f>IF(M19="○",IF(OR(Y105&gt;=Y106,OR(C108,C109,C110,C111)=TRUE),"○","☓"),"")</f>
        <v/>
      </c>
      <c r="AG105" s="1083" t="s">
        <v>290</v>
      </c>
      <c r="AH105" s="257"/>
      <c r="AJ105" s="454"/>
      <c r="AK105" s="271"/>
      <c r="AL105" s="824" t="s">
        <v>429</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35" t="s">
        <v>385</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2"/>
      <c r="AA106" s="1082"/>
      <c r="AB106" s="1082"/>
      <c r="AC106" s="1082"/>
      <c r="AD106" s="456" t="s">
        <v>294</v>
      </c>
      <c r="AE106" s="453" t="s">
        <v>286</v>
      </c>
      <c r="AF106" s="913"/>
      <c r="AG106" s="1083"/>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4" t="s">
        <v>31</v>
      </c>
      <c r="AL111" s="463"/>
      <c r="AM111" s="252"/>
      <c r="AN111" s="252"/>
      <c r="AO111" s="252"/>
      <c r="AP111" s="252"/>
      <c r="AQ111" s="252"/>
      <c r="AR111" s="252"/>
      <c r="AS111" s="252"/>
      <c r="AT111" s="252"/>
      <c r="AU111" s="252"/>
      <c r="AV111" s="252"/>
      <c r="AW111" s="252"/>
    </row>
    <row r="112" spans="1:54" s="305" customFormat="1" ht="33" customHeight="1">
      <c r="A112" s="983" t="s">
        <v>443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331</v>
      </c>
      <c r="AM114" s="889"/>
      <c r="AN114" s="889"/>
      <c r="AO114" s="889"/>
      <c r="AP114" s="889"/>
      <c r="AQ114" s="889"/>
      <c r="AR114" s="889"/>
      <c r="AS114" s="889"/>
      <c r="AT114" s="889"/>
      <c r="AU114" s="889"/>
      <c r="AV114" s="890"/>
    </row>
    <row r="115" spans="1:52" s="251" customFormat="1" ht="22.5" customHeight="1" thickBot="1">
      <c r="A115" s="872" t="s">
        <v>324</v>
      </c>
      <c r="B115" s="873"/>
      <c r="C115" s="873"/>
      <c r="D115" s="873"/>
      <c r="E115" s="317"/>
      <c r="F115" s="476" t="s">
        <v>21</v>
      </c>
      <c r="G115" s="318"/>
      <c r="H115" s="898"/>
      <c r="I115" s="898"/>
      <c r="J115" s="318" t="s">
        <v>11</v>
      </c>
      <c r="K115" s="898"/>
      <c r="L115" s="898"/>
      <c r="M115" s="318" t="s">
        <v>12</v>
      </c>
      <c r="N115" s="319" t="s">
        <v>13</v>
      </c>
      <c r="O115" s="319"/>
      <c r="P115" s="318" t="s">
        <v>21</v>
      </c>
      <c r="Q115" s="318"/>
      <c r="R115" s="898"/>
      <c r="S115" s="898"/>
      <c r="T115" s="318" t="s">
        <v>11</v>
      </c>
      <c r="U115" s="898"/>
      <c r="V115" s="898"/>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793"/>
      <c r="B117" s="794"/>
      <c r="C117" s="794"/>
      <c r="D117" s="794"/>
      <c r="E117" s="1163" t="s">
        <v>374</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3" t="str">
        <f>IF(S97=FALSE, IF(Q117&lt;&gt;"","○","×"),"")</f>
        <v>×</v>
      </c>
      <c r="AK117" s="257"/>
      <c r="AL117" s="838" t="s">
        <v>389</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6"/>
      <c r="AE118" s="1126"/>
      <c r="AF118" s="1126"/>
      <c r="AG118" s="1126"/>
      <c r="AH118" s="1126"/>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0"/>
      <c r="Y120" s="990"/>
      <c r="Z120" s="990"/>
      <c r="AA120" s="990"/>
      <c r="AB120" s="990"/>
      <c r="AC120" s="990"/>
      <c r="AD120" s="990"/>
      <c r="AE120" s="990"/>
      <c r="AF120" s="990"/>
      <c r="AG120" s="990"/>
      <c r="AH120" s="990"/>
      <c r="AI120" s="990"/>
      <c r="AJ120" s="481" t="s">
        <v>31</v>
      </c>
      <c r="AK120" s="257"/>
      <c r="AL120" s="252"/>
      <c r="AU120" s="267"/>
    </row>
    <row r="121" spans="1:52" ht="24.75" customHeight="1">
      <c r="A121" s="813"/>
      <c r="B121" s="814"/>
      <c r="C121" s="814"/>
      <c r="D121" s="814"/>
      <c r="E121" s="1109" t="s">
        <v>341</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57"/>
      <c r="AL121" s="252"/>
      <c r="AU121" s="267"/>
    </row>
    <row r="122" spans="1:52" ht="57.75" customHeight="1" thickBot="1">
      <c r="A122" s="813"/>
      <c r="B122" s="814"/>
      <c r="C122" s="814"/>
      <c r="D122" s="814"/>
      <c r="E122" s="891"/>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121</v>
      </c>
      <c r="M124" s="797"/>
      <c r="N124" s="981"/>
      <c r="O124" s="981"/>
      <c r="P124" s="340" t="s">
        <v>4</v>
      </c>
      <c r="Q124" s="981"/>
      <c r="R124" s="981"/>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89"/>
      <c r="AN126" s="889"/>
      <c r="AO126" s="889"/>
      <c r="AP126" s="889"/>
      <c r="AQ126" s="889"/>
      <c r="AR126" s="889"/>
      <c r="AS126" s="889"/>
      <c r="AT126" s="889"/>
      <c r="AU126" s="889"/>
      <c r="AV126" s="890"/>
      <c r="AW126" s="487"/>
    </row>
    <row r="127" spans="1:52" s="488" customFormat="1" ht="18.75" customHeight="1">
      <c r="A127" s="790" t="s">
        <v>25</v>
      </c>
      <c r="B127" s="791"/>
      <c r="C127" s="791"/>
      <c r="D127" s="792" t="b">
        <v>0</v>
      </c>
      <c r="E127" s="223" t="b">
        <v>0</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57"/>
      <c r="AL127" s="487"/>
      <c r="AM127" s="487"/>
      <c r="AN127" s="487"/>
      <c r="AO127" s="487"/>
      <c r="AP127" s="487"/>
      <c r="AQ127" s="487"/>
      <c r="AR127" s="487"/>
      <c r="AS127" s="487"/>
      <c r="AT127" s="487"/>
      <c r="AU127" s="487"/>
      <c r="AV127" s="487"/>
      <c r="AW127" s="487"/>
    </row>
    <row r="128" spans="1:52" s="488" customFormat="1" ht="18.75" customHeight="1">
      <c r="A128" s="986"/>
      <c r="B128" s="987"/>
      <c r="C128" s="987"/>
      <c r="D128" s="988" t="b">
        <v>0</v>
      </c>
      <c r="E128" s="224"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1"/>
      <c r="AL128" s="487"/>
      <c r="AM128" s="487"/>
      <c r="AN128" s="487"/>
      <c r="AO128" s="487"/>
      <c r="AP128" s="487"/>
      <c r="AQ128" s="487"/>
      <c r="AR128" s="487"/>
      <c r="AS128" s="487"/>
      <c r="AT128" s="487"/>
      <c r="AU128" s="487"/>
      <c r="AV128" s="487"/>
      <c r="AW128" s="487"/>
    </row>
    <row r="129" spans="1:73" s="488" customFormat="1" ht="18" customHeight="1">
      <c r="A129" s="950" t="s">
        <v>26</v>
      </c>
      <c r="B129" s="951"/>
      <c r="C129" s="951"/>
      <c r="D129" s="952" t="b">
        <v>0</v>
      </c>
      <c r="E129" s="224"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2"/>
      <c r="J130" s="982"/>
      <c r="K130" s="982"/>
      <c r="L130" s="982"/>
      <c r="M130" s="982"/>
      <c r="N130" s="982"/>
      <c r="O130" s="982"/>
      <c r="P130" s="982"/>
      <c r="Q130" s="982"/>
      <c r="R130" s="982"/>
      <c r="S130" s="982"/>
      <c r="T130" s="982"/>
      <c r="U130" s="982"/>
      <c r="V130" s="982"/>
      <c r="W130" s="982"/>
      <c r="X130" s="982"/>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9" t="s">
        <v>366</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297" customFormat="1" ht="22.5" customHeight="1">
      <c r="A135" s="420" t="s">
        <v>365</v>
      </c>
      <c r="B135" s="983" t="s">
        <v>435</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3">
        <f>S139+S142</f>
        <v>0</v>
      </c>
      <c r="T137" s="934"/>
      <c r="U137" s="934"/>
      <c r="V137" s="934"/>
      <c r="W137" s="934"/>
      <c r="X137" s="312" t="s">
        <v>1</v>
      </c>
      <c r="Y137" s="502"/>
      <c r="Z137" s="502"/>
      <c r="AA137" s="502"/>
      <c r="AB137" s="503"/>
      <c r="AC137" s="271"/>
      <c r="AD137" s="271"/>
      <c r="AE137" s="271"/>
      <c r="AF137" s="271"/>
      <c r="AG137" s="271"/>
      <c r="AH137" s="271"/>
      <c r="AI137" s="271"/>
      <c r="AK137" s="271"/>
    </row>
    <row r="138" spans="1:73" ht="23.25" customHeight="1" thickBot="1">
      <c r="A138" s="975" t="s">
        <v>400</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29"/>
      <c r="AF138" s="345"/>
      <c r="AG138" s="345"/>
      <c r="AH138" s="345"/>
      <c r="AI138" s="345"/>
      <c r="AJ138" s="345"/>
      <c r="AK138" s="345"/>
    </row>
    <row r="139" spans="1:73" ht="19.5" customHeight="1" thickBot="1">
      <c r="A139" s="1108" t="s">
        <v>281</v>
      </c>
      <c r="B139" s="833"/>
      <c r="C139" s="331" t="s">
        <v>283</v>
      </c>
      <c r="D139" s="331"/>
      <c r="E139" s="331"/>
      <c r="F139" s="331"/>
      <c r="G139" s="331"/>
      <c r="H139" s="331"/>
      <c r="I139" s="331"/>
      <c r="J139" s="331"/>
      <c r="K139" s="331"/>
      <c r="L139" s="331"/>
      <c r="M139" s="331"/>
      <c r="N139" s="331"/>
      <c r="O139" s="331"/>
      <c r="P139" s="331"/>
      <c r="Q139" s="331"/>
      <c r="R139" s="331"/>
      <c r="S139" s="914"/>
      <c r="T139" s="915"/>
      <c r="U139" s="915"/>
      <c r="V139" s="915"/>
      <c r="W139" s="916"/>
      <c r="X139" s="312" t="s">
        <v>1</v>
      </c>
      <c r="Y139" s="504"/>
      <c r="Z139" s="500"/>
      <c r="AA139" s="505"/>
      <c r="AB139" s="506"/>
      <c r="AC139" s="506"/>
      <c r="AD139" s="507"/>
      <c r="AE139" s="977" t="s">
        <v>286</v>
      </c>
      <c r="AF139" s="345"/>
      <c r="AH139" s="345"/>
      <c r="AJ139" s="345"/>
      <c r="AK139" s="345"/>
    </row>
    <row r="140" spans="1:73" ht="19.5" customHeight="1" thickBot="1">
      <c r="A140" s="834"/>
      <c r="B140" s="835"/>
      <c r="C140" s="508"/>
      <c r="D140" s="971" t="s">
        <v>434</v>
      </c>
      <c r="E140" s="971"/>
      <c r="F140" s="971"/>
      <c r="G140" s="971"/>
      <c r="H140" s="971"/>
      <c r="I140" s="971"/>
      <c r="J140" s="971"/>
      <c r="K140" s="971"/>
      <c r="L140" s="971"/>
      <c r="M140" s="971"/>
      <c r="N140" s="971"/>
      <c r="O140" s="971"/>
      <c r="P140" s="971"/>
      <c r="Q140" s="971"/>
      <c r="R140" s="971"/>
      <c r="S140" s="917"/>
      <c r="T140" s="918"/>
      <c r="U140" s="918"/>
      <c r="V140" s="918"/>
      <c r="W140" s="919"/>
      <c r="X140" s="509" t="s">
        <v>1</v>
      </c>
      <c r="Y140" s="510" t="s">
        <v>30</v>
      </c>
      <c r="Z140" s="978">
        <f>IFERROR(S140/S139*100,0)</f>
        <v>0</v>
      </c>
      <c r="AA140" s="979"/>
      <c r="AB140" s="980"/>
      <c r="AC140" s="511" t="s">
        <v>31</v>
      </c>
      <c r="AD140" s="512" t="s">
        <v>212</v>
      </c>
      <c r="AE140" s="977"/>
      <c r="AF140" s="313" t="str">
        <f>IF(X19="○", IF(Z140=0,"",IF(Z140&gt;=200/3,"○","×")), "")</f>
        <v/>
      </c>
      <c r="AG140" s="1001" t="s">
        <v>295</v>
      </c>
      <c r="AH140" s="345"/>
      <c r="AI140" s="345"/>
      <c r="AJ140" s="345"/>
      <c r="AK140" s="345"/>
      <c r="AL140" s="838" t="s">
        <v>395</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0" t="e">
        <f>S140/Y148</f>
        <v>#VALUE!</v>
      </c>
      <c r="U141" s="1000"/>
      <c r="V141" s="1000"/>
      <c r="W141" s="515" t="s">
        <v>1</v>
      </c>
      <c r="X141" s="516" t="s">
        <v>31</v>
      </c>
      <c r="Y141" s="517"/>
      <c r="Z141" s="518"/>
      <c r="AA141" s="519"/>
      <c r="AB141" s="999"/>
      <c r="AC141" s="999"/>
      <c r="AD141" s="520"/>
      <c r="AE141" s="977"/>
      <c r="AF141" s="521"/>
      <c r="AG141" s="1001"/>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14"/>
      <c r="T142" s="915"/>
      <c r="U142" s="915"/>
      <c r="V142" s="915"/>
      <c r="W142" s="916"/>
      <c r="X142" s="524" t="s">
        <v>1</v>
      </c>
      <c r="Y142" s="504"/>
      <c r="Z142" s="500"/>
      <c r="AA142" s="525"/>
      <c r="AB142" s="526"/>
      <c r="AC142" s="526"/>
      <c r="AD142" s="507"/>
      <c r="AE142" s="977" t="s">
        <v>286</v>
      </c>
      <c r="AF142" s="249"/>
      <c r="AG142" s="1001"/>
      <c r="AH142" s="345"/>
      <c r="AI142" s="345"/>
      <c r="AJ142" s="345"/>
      <c r="AK142" s="345"/>
    </row>
    <row r="143" spans="1:73" ht="19.5" customHeight="1" thickBot="1">
      <c r="A143" s="834"/>
      <c r="B143" s="835"/>
      <c r="C143" s="508"/>
      <c r="D143" s="971" t="s">
        <v>434</v>
      </c>
      <c r="E143" s="971"/>
      <c r="F143" s="971"/>
      <c r="G143" s="971"/>
      <c r="H143" s="971"/>
      <c r="I143" s="971"/>
      <c r="J143" s="971"/>
      <c r="K143" s="971"/>
      <c r="L143" s="971"/>
      <c r="M143" s="971"/>
      <c r="N143" s="971"/>
      <c r="O143" s="971"/>
      <c r="P143" s="971"/>
      <c r="Q143" s="971"/>
      <c r="R143" s="971"/>
      <c r="S143" s="917"/>
      <c r="T143" s="918"/>
      <c r="U143" s="918"/>
      <c r="V143" s="918"/>
      <c r="W143" s="919"/>
      <c r="X143" s="527" t="s">
        <v>1</v>
      </c>
      <c r="Y143" s="528" t="s">
        <v>30</v>
      </c>
      <c r="Z143" s="972">
        <f>IFERROR(S143/S142*100,0)</f>
        <v>0</v>
      </c>
      <c r="AA143" s="973"/>
      <c r="AB143" s="974"/>
      <c r="AC143" s="529" t="s">
        <v>31</v>
      </c>
      <c r="AD143" s="512" t="s">
        <v>212</v>
      </c>
      <c r="AE143" s="977"/>
      <c r="AF143" s="313" t="str">
        <f>IF(X19="○", IF(Z143=0,"",IF(Z143&gt;=200/3,"○","×")),"")</f>
        <v/>
      </c>
      <c r="AG143" s="1001"/>
      <c r="AH143" s="345"/>
      <c r="AI143" s="345"/>
      <c r="AJ143" s="345"/>
      <c r="AK143" s="345"/>
      <c r="AL143" s="838" t="s">
        <v>396</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2" t="e">
        <f>S143/Y148</f>
        <v>#VALUE!</v>
      </c>
      <c r="U144" s="1092"/>
      <c r="V144" s="1092"/>
      <c r="W144" s="531" t="s">
        <v>1</v>
      </c>
      <c r="X144" s="532" t="s">
        <v>31</v>
      </c>
      <c r="Y144" s="517"/>
      <c r="Z144" s="518"/>
      <c r="AA144" s="519"/>
      <c r="AB144" s="999"/>
      <c r="AC144" s="999"/>
      <c r="AD144" s="520"/>
      <c r="AE144" s="977"/>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2" t="s">
        <v>324</v>
      </c>
      <c r="B148" s="873"/>
      <c r="C148" s="873"/>
      <c r="D148" s="873"/>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383</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424</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425</v>
      </c>
      <c r="F150" s="873"/>
      <c r="G150" s="873"/>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998"/>
      <c r="AG150" s="998"/>
      <c r="AH150" s="998"/>
      <c r="AI150" s="998"/>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121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9" t="s">
        <v>448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4" t="s">
        <v>449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3" t="str" cm="1">
        <f t="array" ref="AJ164">IF(M19="○", IF(OR(PRODUCT((E165:E168=FALSE)*1),PRODUCT((E169:E172=FALSE)*1),PRODUCT((E173:E176=FALSE)*1),PRODUCT((E177:E180=FALSE)*1),PRODUCT((E181:E184=FALSE)*1),PRODUCT((E185:E188=FALSE)*1)),"×","○"), IF(PRODUCT((E165:E188=FALSE)*1),"×","○"))</f>
        <v>×</v>
      </c>
      <c r="AL164" s="824" t="s">
        <v>359</v>
      </c>
      <c r="AM164" s="825"/>
      <c r="AN164" s="825"/>
      <c r="AO164" s="825"/>
      <c r="AP164" s="825"/>
      <c r="AQ164" s="825"/>
      <c r="AR164" s="825"/>
      <c r="AS164" s="825"/>
      <c r="AT164" s="825"/>
      <c r="AU164" s="825"/>
      <c r="AV164" s="826"/>
      <c r="AW164" s="252"/>
    </row>
    <row r="165" spans="1:49" s="251" customFormat="1" ht="14.25" customHeight="1">
      <c r="A165" s="991" t="s">
        <v>193</v>
      </c>
      <c r="B165" s="863"/>
      <c r="C165" s="863"/>
      <c r="D165" s="992"/>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86"/>
      <c r="AM165" s="887"/>
      <c r="AN165" s="887"/>
      <c r="AO165" s="887"/>
      <c r="AP165" s="887"/>
      <c r="AQ165" s="887"/>
      <c r="AR165" s="887"/>
      <c r="AS165" s="887"/>
      <c r="AT165" s="887"/>
      <c r="AU165" s="887"/>
      <c r="AV165" s="888"/>
      <c r="AW165" s="252"/>
    </row>
    <row r="166" spans="1:49" s="251" customFormat="1" ht="13.5" customHeight="1" thickBot="1">
      <c r="A166" s="993"/>
      <c r="B166" s="864"/>
      <c r="C166" s="864"/>
      <c r="D166" s="994"/>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3"/>
      <c r="B167" s="864"/>
      <c r="C167" s="864"/>
      <c r="D167" s="994"/>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5"/>
      <c r="B168" s="996"/>
      <c r="C168" s="996"/>
      <c r="D168" s="997"/>
      <c r="E168" s="228"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3"/>
      <c r="AK168" s="451"/>
      <c r="AL168" s="487"/>
      <c r="AM168" s="252"/>
      <c r="AN168" s="252"/>
      <c r="AO168" s="252"/>
      <c r="AP168" s="252"/>
      <c r="AQ168" s="252"/>
      <c r="AR168" s="252"/>
      <c r="AS168" s="252"/>
      <c r="AT168" s="252"/>
      <c r="AU168" s="252"/>
      <c r="AV168" s="252"/>
      <c r="AW168" s="252"/>
    </row>
    <row r="169" spans="1:49" s="251" customFormat="1" ht="24.75" customHeight="1">
      <c r="A169" s="991" t="s">
        <v>194</v>
      </c>
      <c r="B169" s="863"/>
      <c r="C169" s="863"/>
      <c r="D169" s="992"/>
      <c r="E169" s="229" t="b">
        <v>0</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4"/>
      <c r="AK169" s="451"/>
      <c r="AL169" s="487"/>
      <c r="AM169" s="252"/>
      <c r="AN169" s="252"/>
      <c r="AO169" s="252"/>
      <c r="AP169" s="252"/>
      <c r="AQ169" s="252"/>
      <c r="AR169" s="252"/>
      <c r="AS169" s="252"/>
      <c r="AT169" s="252"/>
      <c r="AU169" s="252"/>
      <c r="AV169" s="252"/>
      <c r="AW169" s="252"/>
    </row>
    <row r="170" spans="1:49" s="251" customFormat="1" ht="13.5" customHeight="1">
      <c r="A170" s="993"/>
      <c r="B170" s="864"/>
      <c r="C170" s="864"/>
      <c r="D170" s="994"/>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3"/>
      <c r="B171" s="864"/>
      <c r="C171" s="864"/>
      <c r="D171" s="994"/>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5"/>
      <c r="B172" s="996"/>
      <c r="C172" s="996"/>
      <c r="D172" s="997"/>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1" t="s">
        <v>195</v>
      </c>
      <c r="B173" s="863"/>
      <c r="C173" s="863"/>
      <c r="D173" s="992"/>
      <c r="E173" s="230" t="b">
        <v>0</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5"/>
      <c r="AK173" s="451"/>
      <c r="AL173" s="252"/>
      <c r="AM173" s="252"/>
      <c r="AN173" s="252"/>
      <c r="AO173" s="252"/>
      <c r="AP173" s="252"/>
      <c r="AQ173" s="252"/>
      <c r="AR173" s="252"/>
      <c r="AS173" s="252"/>
      <c r="AT173" s="252"/>
      <c r="AU173" s="252"/>
      <c r="AV173" s="252"/>
      <c r="AW173" s="252"/>
    </row>
    <row r="174" spans="1:49" s="251" customFormat="1" ht="22.5" customHeight="1">
      <c r="A174" s="993"/>
      <c r="B174" s="864"/>
      <c r="C174" s="864"/>
      <c r="D174" s="994"/>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3"/>
      <c r="B175" s="864"/>
      <c r="C175" s="864"/>
      <c r="D175" s="994"/>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5"/>
      <c r="B176" s="996"/>
      <c r="C176" s="996"/>
      <c r="D176" s="997"/>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1" t="s">
        <v>196</v>
      </c>
      <c r="B177" s="863"/>
      <c r="C177" s="863"/>
      <c r="D177" s="992"/>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3"/>
      <c r="B178" s="864"/>
      <c r="C178" s="864"/>
      <c r="D178" s="994"/>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3"/>
      <c r="B179" s="864"/>
      <c r="C179" s="864"/>
      <c r="D179" s="994"/>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5"/>
      <c r="B180" s="996"/>
      <c r="C180" s="996"/>
      <c r="D180" s="997"/>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1" t="s">
        <v>197</v>
      </c>
      <c r="B181" s="863"/>
      <c r="C181" s="863"/>
      <c r="D181" s="992"/>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3"/>
      <c r="B182" s="864"/>
      <c r="C182" s="864"/>
      <c r="D182" s="994"/>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3"/>
      <c r="B183" s="864"/>
      <c r="C183" s="864"/>
      <c r="D183" s="994"/>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5"/>
      <c r="B184" s="996"/>
      <c r="C184" s="996"/>
      <c r="D184" s="997"/>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1" t="s">
        <v>198</v>
      </c>
      <c r="B185" s="863"/>
      <c r="C185" s="863"/>
      <c r="D185" s="992"/>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3"/>
      <c r="B186" s="864"/>
      <c r="C186" s="864"/>
      <c r="D186" s="994"/>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3"/>
      <c r="B187" s="864"/>
      <c r="C187" s="864"/>
      <c r="D187" s="994"/>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5"/>
      <c r="B188" s="996"/>
      <c r="C188" s="996"/>
      <c r="D188" s="997"/>
      <c r="E188" s="232"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4" t="str" cm="1">
        <f t="array" ref="AJ194">IF(COUNTIF('別紙様式2-2 個表_処遇'!T11:T110,"*加算Ⅰ*")+COUNTIF('別紙様式2-2 個表_処遇'!T11:T110,"*加算Ⅱ*"),IF(PRODUCT((A195:A201=TRUE)*1),"○","×"),IF(AND(PRODUCT((A195:A197=TRUE)*1),(PRODUCT((A199:A201=TRUE)*1))),"○","×"))</f>
        <v>×</v>
      </c>
      <c r="AK194" s="237"/>
      <c r="AL194" s="824" t="s">
        <v>344</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2" t="s">
        <v>53</v>
      </c>
      <c r="Z195" s="903"/>
      <c r="AA195" s="903"/>
      <c r="AB195" s="903"/>
      <c r="AC195" s="903"/>
      <c r="AD195" s="903"/>
      <c r="AE195" s="903"/>
      <c r="AF195" s="903"/>
      <c r="AG195" s="903"/>
      <c r="AH195" s="903"/>
      <c r="AI195" s="903"/>
      <c r="AJ195" s="904"/>
      <c r="AK195" s="237"/>
      <c r="AL195" s="886"/>
      <c r="AM195" s="887"/>
      <c r="AN195" s="887"/>
      <c r="AO195" s="887"/>
      <c r="AP195" s="887"/>
      <c r="AQ195" s="887"/>
      <c r="AR195" s="887"/>
      <c r="AS195" s="887"/>
      <c r="AT195" s="887"/>
      <c r="AU195" s="887"/>
      <c r="AV195" s="888"/>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4" t="s">
        <v>54</v>
      </c>
      <c r="Z196" s="875"/>
      <c r="AA196" s="875"/>
      <c r="AB196" s="875"/>
      <c r="AC196" s="875"/>
      <c r="AD196" s="875"/>
      <c r="AE196" s="875"/>
      <c r="AF196" s="875"/>
      <c r="AG196" s="875"/>
      <c r="AH196" s="875"/>
      <c r="AI196" s="875"/>
      <c r="AJ196" s="876"/>
      <c r="AK196" s="237"/>
      <c r="AL196" s="886"/>
      <c r="AM196" s="887"/>
      <c r="AN196" s="887"/>
      <c r="AO196" s="887"/>
      <c r="AP196" s="887"/>
      <c r="AQ196" s="887"/>
      <c r="AR196" s="887"/>
      <c r="AS196" s="887"/>
      <c r="AT196" s="887"/>
      <c r="AU196" s="887"/>
      <c r="AV196" s="888"/>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4" t="s">
        <v>141</v>
      </c>
      <c r="Z197" s="875"/>
      <c r="AA197" s="875"/>
      <c r="AB197" s="875"/>
      <c r="AC197" s="875"/>
      <c r="AD197" s="875"/>
      <c r="AE197" s="875"/>
      <c r="AF197" s="875"/>
      <c r="AG197" s="875"/>
      <c r="AH197" s="875"/>
      <c r="AI197" s="875"/>
      <c r="AJ197" s="876"/>
      <c r="AK197" s="237"/>
      <c r="AL197" s="827"/>
      <c r="AM197" s="828"/>
      <c r="AN197" s="828"/>
      <c r="AO197" s="828"/>
      <c r="AP197" s="828"/>
      <c r="AQ197" s="828"/>
      <c r="AR197" s="828"/>
      <c r="AS197" s="828"/>
      <c r="AT197" s="828"/>
      <c r="AU197" s="828"/>
      <c r="AV197" s="829"/>
      <c r="AW197" s="252"/>
    </row>
    <row r="198" spans="1:49" s="251" customFormat="1" ht="26.25" customHeight="1">
      <c r="A198" s="234" t="b">
        <v>0</v>
      </c>
      <c r="B198" s="1010" t="s">
        <v>423</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37"/>
      <c r="AL198" s="252"/>
      <c r="AM198" s="252"/>
      <c r="AN198" s="252"/>
      <c r="AO198" s="252"/>
      <c r="AP198" s="252"/>
      <c r="AQ198" s="252"/>
      <c r="AR198" s="252"/>
      <c r="AS198" s="252"/>
      <c r="AT198" s="252"/>
      <c r="AU198" s="252"/>
      <c r="AV198" s="252"/>
      <c r="AW198" s="252"/>
    </row>
    <row r="199" spans="1:49" s="251" customFormat="1" ht="23.25" customHeight="1">
      <c r="A199" s="234" t="b">
        <v>0</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37"/>
      <c r="AL199" s="252"/>
      <c r="AM199" s="252"/>
      <c r="AN199" s="252"/>
      <c r="AO199" s="252"/>
      <c r="AP199" s="252"/>
      <c r="AQ199" s="252"/>
      <c r="AR199" s="252"/>
      <c r="AS199" s="252"/>
      <c r="AT199" s="252"/>
      <c r="AU199" s="252"/>
      <c r="AV199" s="252"/>
      <c r="AW199" s="252"/>
    </row>
    <row r="200" spans="1:49" s="251" customFormat="1" ht="13.5" customHeight="1">
      <c r="A200" s="234" t="b">
        <v>0</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9" t="s">
        <v>372</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4"/>
      <c r="E209" s="1075"/>
      <c r="F209" s="582" t="s">
        <v>4</v>
      </c>
      <c r="G209" s="1074"/>
      <c r="H209" s="1075"/>
      <c r="I209" s="582" t="s">
        <v>3</v>
      </c>
      <c r="J209" s="1074"/>
      <c r="K209" s="1075"/>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8" t="s">
        <v>73</v>
      </c>
      <c r="O210" s="1168"/>
      <c r="P210" s="1168"/>
      <c r="Q210" s="1069" t="s">
        <v>74</v>
      </c>
      <c r="R210" s="1069"/>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9" t="s">
        <v>320</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402</v>
      </c>
      <c r="B218" s="1173" t="s">
        <v>401</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406</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405</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404</v>
      </c>
      <c r="B221" s="1171" t="s">
        <v>403</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9" t="s">
        <v>308</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37"/>
      <c r="AL223" s="238"/>
      <c r="AM223" s="487"/>
      <c r="AN223" s="487"/>
      <c r="AO223" s="487"/>
      <c r="AP223" s="487"/>
      <c r="AQ223" s="487"/>
      <c r="AR223" s="487"/>
      <c r="AS223" s="487"/>
      <c r="AT223" s="487"/>
      <c r="AU223" s="487"/>
      <c r="AV223" s="487"/>
      <c r="AW223" s="487"/>
    </row>
    <row r="224" spans="1:52" s="488" customFormat="1" ht="15" customHeight="1">
      <c r="A224" s="605" t="s">
        <v>408</v>
      </c>
      <c r="B224" s="1169" t="s">
        <v>407</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402</v>
      </c>
      <c r="B225" s="858" t="s">
        <v>409</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410</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6" t="s">
        <v>411</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9" t="s">
        <v>309</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408</v>
      </c>
      <c r="B230" s="1169" t="s">
        <v>421</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422</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413</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414</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456</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402</v>
      </c>
      <c r="B235" s="858" t="s">
        <v>407</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415</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404</v>
      </c>
      <c r="B237" s="860" t="s">
        <v>416</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39" t="s">
        <v>310</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9" t="s">
        <v>322</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07"/>
      <c r="B245" s="848" t="s">
        <v>420</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39" t="s">
        <v>285</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07"/>
      <c r="B248" s="848" t="s">
        <v>419</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453</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454</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387</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12" sqref="P12"/>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455</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2023-03-09T02:38:41Z</dcterms:modified>
</cp:coreProperties>
</file>